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0" windowHeight="1245" activeTab="6"/>
  </bookViews>
  <sheets>
    <sheet name="General" sheetId="1" r:id="rId1"/>
    <sheet name="Water amended 7-25-18" sheetId="2" r:id="rId2"/>
    <sheet name="Sewer" sheetId="3" state="hidden" r:id="rId3"/>
    <sheet name="Sewer update 5-2018" sheetId="4" r:id="rId4"/>
    <sheet name="Fireman" sheetId="5" r:id="rId5"/>
    <sheet name="Conserv" sheetId="6" r:id="rId6"/>
    <sheet name="Comm Center" sheetId="7" r:id="rId7"/>
    <sheet name="sheet1" sheetId="8" r:id="rId8"/>
    <sheet name="Compatibility Report" sheetId="9" r:id="rId9"/>
  </sheets>
  <definedNames>
    <definedName name="_xlnm.Print_Area" localSheetId="0">'General'!$A$1:$G$133</definedName>
  </definedNames>
  <calcPr fullCalcOnLoad="1"/>
</workbook>
</file>

<file path=xl/comments1.xml><?xml version="1.0" encoding="utf-8"?>
<comments xmlns="http://schemas.openxmlformats.org/spreadsheetml/2006/main">
  <authors>
    <author>Eckley</author>
  </authors>
  <commentList>
    <comment ref="D1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p&amp;l  building 4075
car 4076
liquor lic 4077
animal 4071</t>
        </r>
      </text>
    </comment>
    <comment ref="D2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trash 4085</t>
        </r>
      </text>
    </comment>
    <comment ref="D1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4051</t>
        </r>
      </text>
    </comment>
    <comment ref="D14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4052</t>
        </r>
      </text>
    </comment>
    <comment ref="D1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4055</t>
        </r>
      </text>
    </comment>
    <comment ref="D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4058
</t>
        </r>
      </text>
    </comment>
    <comment ref="D2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4053</t>
        </r>
      </text>
    </comment>
    <comment ref="D22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4056</t>
        </r>
      </text>
    </comment>
    <comment ref="D2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4060</t>
        </r>
      </text>
    </comment>
    <comment ref="D2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4067</t>
        </r>
      </text>
    </comment>
    <comment ref="D2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cap credit 4061
misc. 4092
4030 conservation
animal court building car and liquor lic</t>
        </r>
      </text>
    </comment>
    <comment ref="D2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4041</t>
        </r>
      </text>
    </comment>
    <comment ref="D3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4095</t>
        </r>
      </text>
    </comment>
    <comment ref="D1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animal fines 4072</t>
        </r>
      </text>
    </comment>
    <comment ref="D1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4059
</t>
        </r>
      </text>
    </comment>
    <comment ref="D62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5111/5112/6560possibly6550/6554/6560
</t>
        </r>
      </text>
    </comment>
    <comment ref="D64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5121
6405
</t>
        </r>
      </text>
    </comment>
    <comment ref="D6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5122/6141/6050/6147/6152</t>
        </r>
      </text>
    </comment>
    <comment ref="D6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6010</t>
        </r>
      </text>
    </comment>
    <comment ref="D6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5124
</t>
        </r>
      </text>
    </comment>
    <comment ref="D6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5125</t>
        </r>
      </text>
    </comment>
    <comment ref="D6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5126</t>
        </r>
      </text>
    </comment>
    <comment ref="D72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5127/6175</t>
        </r>
      </text>
    </comment>
    <comment ref="D7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5129</t>
        </r>
      </text>
    </comment>
    <comment ref="D7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5128/6035</t>
        </r>
      </text>
    </comment>
    <comment ref="D8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5229</t>
        </r>
      </text>
    </comment>
    <comment ref="D8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5226</t>
        </r>
      </text>
    </comment>
    <comment ref="D8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5313</t>
        </r>
      </text>
    </comment>
    <comment ref="D8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5321</t>
        </r>
      </text>
    </comment>
    <comment ref="D9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5322/6148/6149</t>
        </r>
      </text>
    </comment>
    <comment ref="D10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5410</t>
        </r>
      </text>
    </comment>
    <comment ref="D10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5422/6404</t>
        </r>
      </text>
    </comment>
    <comment ref="D10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5421</t>
        </r>
      </text>
    </comment>
    <comment ref="D10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5434/6406</t>
        </r>
      </text>
    </comment>
    <comment ref="D10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5435</t>
        </r>
      </text>
    </comment>
    <comment ref="D11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5436</t>
        </r>
      </text>
    </comment>
    <comment ref="D11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5500</t>
        </r>
      </text>
    </comment>
    <comment ref="D1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5510</t>
        </r>
      </text>
    </comment>
    <comment ref="D12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5622</t>
        </r>
      </text>
    </comment>
    <comment ref="D12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5710</t>
        </r>
      </text>
    </comment>
    <comment ref="D4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50710 bottom line page 62
</t>
        </r>
      </text>
    </comment>
    <comment ref="D6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?? 5100/5110/6551/6552</t>
        </r>
      </text>
    </comment>
    <comment ref="D63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??5120
6080
6085
</t>
        </r>
      </text>
    </comment>
    <comment ref="D76" authorId="0">
      <text>
        <r>
          <rPr>
            <b/>
            <sz val="9"/>
            <rFont val="Tahoma"/>
            <family val="2"/>
          </rPr>
          <t xml:space="preserve">Eckley:
</t>
        </r>
        <r>
          <rPr>
            <sz val="9"/>
            <rFont val="Tahoma"/>
            <family val="2"/>
          </rPr>
          <t>6120/6670/6230</t>
        </r>
      </text>
    </comment>
    <comment ref="D2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4061 yw</t>
        </r>
      </text>
    </comment>
    <comment ref="G6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5100/5110
6551
6552
</t>
        </r>
      </text>
    </comment>
    <comment ref="D9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5320</t>
        </r>
      </text>
    </comment>
    <comment ref="D94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5330</t>
        </r>
      </text>
    </comment>
    <comment ref="D13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5721</t>
        </r>
      </text>
    </comment>
    <comment ref="D13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5730/8000</t>
        </r>
      </text>
    </comment>
    <comment ref="D74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6600</t>
        </r>
      </text>
    </comment>
    <comment ref="D7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6741</t>
        </r>
      </text>
    </comment>
    <comment ref="D7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5126 this line needs deleted</t>
        </r>
      </text>
    </comment>
    <comment ref="G10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5000 for trash truck</t>
        </r>
      </text>
    </comment>
    <comment ref="G81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@ 400 per month</t>
        </r>
      </text>
    </comment>
    <comment ref="G115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increase in landfill rates</t>
        </r>
      </text>
    </comment>
    <comment ref="G27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trash</t>
        </r>
      </text>
    </comment>
  </commentList>
</comments>
</file>

<file path=xl/comments2.xml><?xml version="1.0" encoding="utf-8"?>
<comments xmlns="http://schemas.openxmlformats.org/spreadsheetml/2006/main">
  <authors>
    <author>Eckley</author>
  </authors>
  <commentList>
    <comment ref="C4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page 20
- the 5000 state loan</t>
        </r>
      </text>
    </comment>
    <comment ref="C1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Statement of revenue and exp
4020</t>
        </r>
      </text>
    </comment>
    <comment ref="C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page 20</t>
        </r>
      </text>
    </comment>
    <comment ref="C4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cash flow state
</t>
        </r>
      </text>
    </comment>
    <comment ref="C3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67383 misc. depreciation- 5000 state loan</t>
        </r>
      </text>
    </comment>
    <comment ref="E37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5107</t>
        </r>
      </text>
    </comment>
    <comment ref="C19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4043</t>
        </r>
      </text>
    </comment>
    <comment ref="C17" authorId="0">
      <text>
        <r>
          <rPr>
            <b/>
            <sz val="9"/>
            <rFont val="Tahoma"/>
            <family val="0"/>
          </rPr>
          <t xml:space="preserve">Eckley: statement of rev and exp
</t>
        </r>
        <r>
          <rPr>
            <sz val="9"/>
            <rFont val="Tahoma"/>
            <family val="0"/>
          </rPr>
          <t xml:space="preserve">
4092 4093</t>
        </r>
      </text>
    </comment>
    <comment ref="C28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5010</t>
        </r>
      </text>
    </comment>
    <comment ref="C29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5020 6635</t>
        </r>
      </text>
    </comment>
    <comment ref="C30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5021 5107</t>
        </r>
      </text>
    </comment>
    <comment ref="C31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5024</t>
        </r>
      </text>
    </comment>
    <comment ref="C32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5022 6104</t>
        </r>
      </text>
    </comment>
    <comment ref="C33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5026 5106</t>
        </r>
      </text>
    </comment>
    <comment ref="C34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5029</t>
        </r>
      </text>
    </comment>
    <comment ref="C35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5036 5104 6620 6630</t>
        </r>
      </text>
    </comment>
    <comment ref="C36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5035 5104</t>
        </r>
      </text>
    </comment>
    <comment ref="C27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5050</t>
        </r>
      </text>
    </comment>
    <comment ref="C39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2101 stmt of net position
</t>
        </r>
      </text>
    </comment>
    <comment ref="C37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5030 5103 6175 6640</t>
        </r>
      </text>
    </comment>
    <comment ref="D43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guess</t>
        </r>
      </text>
    </comment>
    <comment ref="C11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nett position begin yr
</t>
        </r>
      </text>
    </comment>
    <comment ref="E18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pay back loan form sewer was not paid back
</t>
        </r>
      </text>
    </comment>
    <comment ref="F18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pay back loan form sewer</t>
        </r>
      </text>
    </comment>
    <comment ref="C43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pg 25
</t>
        </r>
      </text>
    </comment>
  </commentList>
</comments>
</file>

<file path=xl/comments4.xml><?xml version="1.0" encoding="utf-8"?>
<comments xmlns="http://schemas.openxmlformats.org/spreadsheetml/2006/main">
  <authors>
    <author>Eckley</author>
  </authors>
  <commentList>
    <comment ref="C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page 20/78</t>
        </r>
      </text>
    </comment>
    <comment ref="C3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interest expense -1250
difference in balance 1881.00
</t>
        </r>
      </text>
    </comment>
    <comment ref="F4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this was left because we may have to pay this payment</t>
        </r>
      </text>
    </comment>
    <comment ref="F1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interim loan 650000 grant money 550000</t>
        </r>
      </text>
    </comment>
    <comment ref="F2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650000 interim loan amount grant aproximatly 550000</t>
        </r>
      </text>
    </comment>
    <comment ref="F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this is with deliquent sewer income
adding 3.00 across the board</t>
        </r>
      </text>
    </comment>
    <comment ref="G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this is the total adding 4.00 across the board</t>
        </r>
      </text>
    </comment>
    <comment ref="C16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4010 2223</t>
        </r>
      </text>
    </comment>
    <comment ref="C30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5110</t>
        </r>
      </text>
    </comment>
    <comment ref="C32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5120 and ?</t>
        </r>
      </text>
    </comment>
    <comment ref="C33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5121</t>
        </r>
      </text>
    </comment>
    <comment ref="C34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5124</t>
        </r>
      </text>
    </comment>
    <comment ref="C35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5122</t>
        </r>
      </text>
    </comment>
    <comment ref="C36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5204</t>
        </r>
      </text>
    </comment>
    <comment ref="C37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5137</t>
        </r>
      </text>
    </comment>
    <comment ref="C18" authorId="0">
      <text>
        <r>
          <rPr>
            <b/>
            <sz val="9"/>
            <rFont val="Tahoma"/>
            <family val="0"/>
          </rPr>
          <t xml:space="preserve">Eckley
4042
</t>
        </r>
      </text>
    </comment>
    <comment ref="C19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4110</t>
        </r>
      </text>
    </comment>
    <comment ref="C2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added $347.
</t>
        </r>
      </text>
    </comment>
  </commentList>
</comments>
</file>

<file path=xl/comments5.xml><?xml version="1.0" encoding="utf-8"?>
<comments xmlns="http://schemas.openxmlformats.org/spreadsheetml/2006/main">
  <authors>
    <author>Eckley</author>
  </authors>
  <commentList>
    <comment ref="C1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55.00 int
142.00 dividends
171 other income
13.00 accrued income
</t>
        </r>
      </text>
    </comment>
    <comment ref="C2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187.00 investment ex
4697.46 other ex
4884.00
</t>
        </r>
      </text>
    </comment>
    <comment ref="C2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3490 plan ex
1015 allocation
4505
</t>
        </r>
      </text>
    </comment>
  </commentList>
</comments>
</file>

<file path=xl/comments6.xml><?xml version="1.0" encoding="utf-8"?>
<comments xmlns="http://schemas.openxmlformats.org/spreadsheetml/2006/main">
  <authors>
    <author>Eckley</author>
  </authors>
  <commentList>
    <comment ref="F1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3900</t>
        </r>
      </text>
    </comment>
    <comment ref="F1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4200</t>
        </r>
      </text>
    </comment>
    <comment ref="F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4045
</t>
        </r>
      </text>
    </comment>
    <comment ref="F2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5810</t>
        </r>
      </text>
    </comment>
    <comment ref="F2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split 5810</t>
        </r>
      </text>
    </comment>
    <comment ref="D25" authorId="0">
      <text>
        <r>
          <rPr>
            <b/>
            <sz val="9"/>
            <rFont val="Tahoma"/>
            <family val="0"/>
          </rPr>
          <t>Eckley:</t>
        </r>
        <r>
          <rPr>
            <sz val="9"/>
            <rFont val="Tahoma"/>
            <family val="0"/>
          </rPr>
          <t xml:space="preserve">
weed sparying and community center</t>
        </r>
      </text>
    </comment>
    <comment ref="C1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pg78
</t>
        </r>
      </text>
    </comment>
  </commentList>
</comments>
</file>

<file path=xl/comments7.xml><?xml version="1.0" encoding="utf-8"?>
<comments xmlns="http://schemas.openxmlformats.org/spreadsheetml/2006/main">
  <authors>
    <author>Eckley</author>
  </authors>
  <commentList>
    <comment ref="F1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4100</t>
        </r>
      </text>
    </comment>
    <comment ref="F16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4350/4800</t>
        </r>
      </text>
    </comment>
    <comment ref="F17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4044</t>
        </r>
      </text>
    </comment>
    <comment ref="F1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4200</t>
        </r>
      </text>
    </comment>
    <comment ref="F1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4801</t>
        </r>
      </text>
    </comment>
    <comment ref="F2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4905</t>
        </r>
      </text>
    </comment>
    <comment ref="F28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66900/6999</t>
        </r>
      </text>
    </comment>
    <comment ref="F29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5100</t>
        </r>
      </text>
    </comment>
    <comment ref="F30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5101</t>
        </r>
      </text>
    </comment>
    <comment ref="F31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5102</t>
        </r>
      </text>
    </comment>
    <comment ref="F32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5103</t>
        </r>
      </text>
    </comment>
    <comment ref="F34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6800
</t>
        </r>
      </text>
    </comment>
    <comment ref="F35" authorId="0">
      <text>
        <r>
          <rPr>
            <b/>
            <sz val="9"/>
            <rFont val="Tahoma"/>
            <family val="2"/>
          </rPr>
          <t>Eckley:</t>
        </r>
        <r>
          <rPr>
            <sz val="9"/>
            <rFont val="Tahoma"/>
            <family val="2"/>
          </rPr>
          <t xml:space="preserve">
5104/6580</t>
        </r>
      </text>
    </comment>
  </commentList>
</comments>
</file>

<file path=xl/sharedStrings.xml><?xml version="1.0" encoding="utf-8"?>
<sst xmlns="http://schemas.openxmlformats.org/spreadsheetml/2006/main" count="359" uniqueCount="194">
  <si>
    <t>TOWN OF ECKLEY</t>
  </si>
  <si>
    <t>PROPOSED BUDGET - GENERAL FUND</t>
  </si>
  <si>
    <t>Actual</t>
  </si>
  <si>
    <t>Estimated</t>
  </si>
  <si>
    <t>Proposed</t>
  </si>
  <si>
    <t xml:space="preserve"> </t>
  </si>
  <si>
    <t>ESTIMATED RESOURCES:</t>
  </si>
  <si>
    <t>Fund Balance Beginning of Year</t>
  </si>
  <si>
    <t>REVENUE:</t>
  </si>
  <si>
    <t>Taxes:</t>
  </si>
  <si>
    <t>Property Tax (Less Treas. Fees)</t>
  </si>
  <si>
    <t>Specific Ownership Tax</t>
  </si>
  <si>
    <t>Cigarette Tax</t>
  </si>
  <si>
    <t>Franchise Tax</t>
  </si>
  <si>
    <t>Licenses and Permits</t>
  </si>
  <si>
    <t>Intergovernmental</t>
  </si>
  <si>
    <t>Motor Vehicle Add'l Tax</t>
  </si>
  <si>
    <t>Highway Users Tax</t>
  </si>
  <si>
    <t>Miscellaneous</t>
  </si>
  <si>
    <t>Interest</t>
  </si>
  <si>
    <t>Contributions and Donations</t>
  </si>
  <si>
    <t xml:space="preserve">        Total Revenue</t>
  </si>
  <si>
    <t>Transfer In</t>
  </si>
  <si>
    <t>Total Available Resources</t>
  </si>
  <si>
    <t>Estimated Expenditure</t>
  </si>
  <si>
    <t>General Government</t>
  </si>
  <si>
    <t xml:space="preserve">       Capital Improvement</t>
  </si>
  <si>
    <t>Public Safety</t>
  </si>
  <si>
    <t>Capital Improvement</t>
  </si>
  <si>
    <t>Public Works</t>
  </si>
  <si>
    <t>Culture &amp; Recreation</t>
  </si>
  <si>
    <t>Total Expenses</t>
  </si>
  <si>
    <t>Fund Balance</t>
  </si>
  <si>
    <t>GENERAL GOVERNMENT</t>
  </si>
  <si>
    <t>Capital Improvements</t>
  </si>
  <si>
    <t>Administration</t>
  </si>
  <si>
    <t>Salaries</t>
  </si>
  <si>
    <t>Employment Benefits</t>
  </si>
  <si>
    <t>Operating Supplies</t>
  </si>
  <si>
    <t>Telephone &amp; Utilities</t>
  </si>
  <si>
    <t>Travel</t>
  </si>
  <si>
    <t>Insurance</t>
  </si>
  <si>
    <t>Reporting &amp; Publishing</t>
  </si>
  <si>
    <t>Accounting</t>
  </si>
  <si>
    <t>Joint Meeting</t>
  </si>
  <si>
    <t>Dues</t>
  </si>
  <si>
    <t>Election</t>
  </si>
  <si>
    <t>Contract Service</t>
  </si>
  <si>
    <t>Other Expense</t>
  </si>
  <si>
    <t xml:space="preserve">Total General Government </t>
  </si>
  <si>
    <t>Police</t>
  </si>
  <si>
    <t xml:space="preserve">      Yuma County Contract</t>
  </si>
  <si>
    <t xml:space="preserve">      Legal</t>
  </si>
  <si>
    <t>Total</t>
  </si>
  <si>
    <t>Fire</t>
  </si>
  <si>
    <t>Capital Outlay</t>
  </si>
  <si>
    <t>Pension Contribution</t>
  </si>
  <si>
    <t>Repairs</t>
  </si>
  <si>
    <t>Training</t>
  </si>
  <si>
    <t>Utilities</t>
  </si>
  <si>
    <t>Miscellaneous Expenses</t>
  </si>
  <si>
    <t>Total Public Safety</t>
  </si>
  <si>
    <t>PUBLIC WORKS</t>
  </si>
  <si>
    <t>Street &amp; Highway</t>
  </si>
  <si>
    <t>Maintenance Salary</t>
  </si>
  <si>
    <t>Maintenance &amp; Supplies</t>
  </si>
  <si>
    <t>Gas &amp; Oil</t>
  </si>
  <si>
    <t>Insurance (Comp)</t>
  </si>
  <si>
    <t>Vehicle Expense</t>
  </si>
  <si>
    <t>Sanitation</t>
  </si>
  <si>
    <t>Landfill Assessment</t>
  </si>
  <si>
    <t>Trash Service Contract</t>
  </si>
  <si>
    <t>Total Sanitation</t>
  </si>
  <si>
    <t>Total Public Works</t>
  </si>
  <si>
    <t>CULTURE &amp; RECREATION</t>
  </si>
  <si>
    <t>Community Center</t>
  </si>
  <si>
    <t>Repairs &amp; Maintenance</t>
  </si>
  <si>
    <t>Supplies</t>
  </si>
  <si>
    <t>WATER FUND</t>
  </si>
  <si>
    <t>Water Sales</t>
  </si>
  <si>
    <t>Tap Fees</t>
  </si>
  <si>
    <t>Miscellaneous Income</t>
  </si>
  <si>
    <t>Loan</t>
  </si>
  <si>
    <t>Interest Income</t>
  </si>
  <si>
    <t>Grant Funding</t>
  </si>
  <si>
    <t>Total Revenue</t>
  </si>
  <si>
    <t>TOTAL AVAILABLE RESOURCES:</t>
  </si>
  <si>
    <t>Administrative Salary</t>
  </si>
  <si>
    <t>Repair &amp; Maintenance</t>
  </si>
  <si>
    <t>Audit Legal</t>
  </si>
  <si>
    <t>Debit Service</t>
  </si>
  <si>
    <t xml:space="preserve">     State Loan - Principal</t>
  </si>
  <si>
    <t xml:space="preserve">     State Loan Interest</t>
  </si>
  <si>
    <t>Total Expenditures</t>
  </si>
  <si>
    <t>Fund Balance - End of Year</t>
  </si>
  <si>
    <t>SEWER FUND</t>
  </si>
  <si>
    <t>Sewer Charges</t>
  </si>
  <si>
    <t>ESTIMATED EXPENDITURES:</t>
  </si>
  <si>
    <t xml:space="preserve">Miscellaneous </t>
  </si>
  <si>
    <t>Audit &amp; Legal</t>
  </si>
  <si>
    <t>Right of Way</t>
  </si>
  <si>
    <t xml:space="preserve">     GAMC Loan - Principal</t>
  </si>
  <si>
    <t xml:space="preserve">     GMAC Loan - Interest</t>
  </si>
  <si>
    <t>TOTAL OPERATING EXPENSES</t>
  </si>
  <si>
    <t>FUND BALANCE - END OF YEAR</t>
  </si>
  <si>
    <t>FIREMAN'S PENSION FUND</t>
  </si>
  <si>
    <t>State Contribution</t>
  </si>
  <si>
    <t>Town Contribution</t>
  </si>
  <si>
    <t>TOTAL AVAILABLE RESOURCES</t>
  </si>
  <si>
    <t>Pensions</t>
  </si>
  <si>
    <t>Death Benefits</t>
  </si>
  <si>
    <t>Fees and Charges</t>
  </si>
  <si>
    <t>CONSERVATION TRUST FUND</t>
  </si>
  <si>
    <t>ESTIMATED EXPENDITURES;</t>
  </si>
  <si>
    <t>Community Center Maintenance</t>
  </si>
  <si>
    <t>Other Recreation Projects</t>
  </si>
  <si>
    <t>Total Expenditure</t>
  </si>
  <si>
    <t>ECKLEY COMMUNITY CENTER</t>
  </si>
  <si>
    <t>Bank Interest</t>
  </si>
  <si>
    <t>Miscellaneous Revenue</t>
  </si>
  <si>
    <t>Advertising</t>
  </si>
  <si>
    <t>Maintenance</t>
  </si>
  <si>
    <t>Fundraising Expense</t>
  </si>
  <si>
    <t>Children Program</t>
  </si>
  <si>
    <t>Miscellaneous Expense</t>
  </si>
  <si>
    <t>Loan/Grant</t>
  </si>
  <si>
    <t>Conservation Trust fund</t>
  </si>
  <si>
    <t>Pension Expense</t>
  </si>
  <si>
    <t>Delinquet sewer collections</t>
  </si>
  <si>
    <t>Change in net position Misc income</t>
  </si>
  <si>
    <t>due from water fund</t>
  </si>
  <si>
    <t>Pension expense</t>
  </si>
  <si>
    <t>Tap Fees/meter deposit</t>
  </si>
  <si>
    <t>usda</t>
  </si>
  <si>
    <t>deprec</t>
  </si>
  <si>
    <t>Interest and dividends</t>
  </si>
  <si>
    <t>Gain/loss</t>
  </si>
  <si>
    <t>Miscellaneous/depreciation</t>
  </si>
  <si>
    <t>Page 2   GENERAL FUND - EXPENDITURES - 2018 BUDGET</t>
  </si>
  <si>
    <t>Engineers Fees</t>
  </si>
  <si>
    <t>Gym Rental</t>
  </si>
  <si>
    <t>Fundraising</t>
  </si>
  <si>
    <t>State Lottery Proceeds</t>
  </si>
  <si>
    <t>BUDGET YEAR ENDING DECEMBER 31, 2019</t>
  </si>
  <si>
    <t>BUDGET YEAR ENDING DECEMBER 31,2019</t>
  </si>
  <si>
    <t>dif of 38,025</t>
  </si>
  <si>
    <t>Adjustment on GAAP Basis see page 20</t>
  </si>
  <si>
    <t>Water Testing / Monitoring</t>
  </si>
  <si>
    <t>Miscellaneous /Dues and Subscriptions</t>
  </si>
  <si>
    <t>Depreciation</t>
  </si>
  <si>
    <t>Changes in net position</t>
  </si>
  <si>
    <t>Pension revenue</t>
  </si>
  <si>
    <t>USDA</t>
  </si>
  <si>
    <t>Road and Bridge</t>
  </si>
  <si>
    <t>Severance Tax</t>
  </si>
  <si>
    <t>Mineral lease</t>
  </si>
  <si>
    <t>Fines and forfeitures</t>
  </si>
  <si>
    <t>County treasurer</t>
  </si>
  <si>
    <t>Salary</t>
  </si>
  <si>
    <t>Contract labor</t>
  </si>
  <si>
    <t>Legal/Accounting</t>
  </si>
  <si>
    <t>Sale of assets</t>
  </si>
  <si>
    <t>Compatibility Report for Budget Proposal 2019.xls</t>
  </si>
  <si>
    <t>Run on 10/19/2018 10:38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</si>
  <si>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</si>
  <si>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</si>
  <si>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</si>
  <si>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</si>
  <si>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</si>
  <si>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</si>
  <si>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Capital credits</t>
  </si>
  <si>
    <t>Sale of Fixed/Miscellaneous</t>
  </si>
  <si>
    <t>Budget</t>
  </si>
  <si>
    <t>Contributions</t>
  </si>
  <si>
    <t>Delinquent tax and interest</t>
  </si>
  <si>
    <t>Chlorinator/Arsenic treatment</t>
  </si>
  <si>
    <t>Change in net position Misc. income</t>
  </si>
  <si>
    <t xml:space="preserve">PROPOSED BUDGET </t>
  </si>
  <si>
    <t>Loan to Water fund</t>
  </si>
  <si>
    <t>ESTIMATED RESOURSES:</t>
  </si>
  <si>
    <t>ENDING DECEMBER 31, 2018</t>
  </si>
  <si>
    <t>September</t>
  </si>
  <si>
    <t>amended</t>
  </si>
  <si>
    <t>Amended</t>
  </si>
  <si>
    <t>BUDGET YEAR ENDING DECEMBER 31, 2020</t>
  </si>
  <si>
    <t>Sept</t>
  </si>
  <si>
    <t>.</t>
  </si>
  <si>
    <t>Charges for Services</t>
  </si>
  <si>
    <t>Interest on investment</t>
  </si>
  <si>
    <t>legal  municipal court</t>
  </si>
  <si>
    <t>Contract service for Sheriff</t>
  </si>
  <si>
    <t>Parks and Recreation</t>
  </si>
  <si>
    <t>Total parks and recreation</t>
  </si>
  <si>
    <t xml:space="preserve">     GMAC Loan - Principal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</si>
</sst>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"/>
  </numFmts>
  <fonts count="44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Alignment="1">
      <alignment horizontal="right" wrapText="1"/>
    </xf>
    <xf numFmtId="3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2" borderId="0" xfId="0" applyFont="1" applyFill="1" applyAlignment="1">
      <alignment/>
    </xf>
    <xf numFmtId="3" fontId="1" fillId="32" borderId="0" xfId="0" applyNumberFormat="1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1" fillId="32" borderId="0" xfId="0" applyNumberFormat="1" applyFont="1" applyFill="1" applyAlignment="1">
      <alignment horizontal="right"/>
    </xf>
    <xf numFmtId="3" fontId="1" fillId="32" borderId="0" xfId="0" applyNumberFormat="1" applyFont="1" applyFill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wrapText="1"/>
    </xf>
    <xf numFmtId="0" fontId="2" fillId="33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Alignment="1">
      <alignment horizontal="right"/>
    </xf>
    <xf numFmtId="3" fontId="1" fillId="9" borderId="0" xfId="0" applyNumberFormat="1" applyFont="1" applyFill="1" applyAlignment="1">
      <alignment horizontal="right"/>
    </xf>
    <xf numFmtId="3" fontId="1" fillId="33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259"/>
  <sheetViews>
    <sheetView view="pageBreakPreview" zoomScaleSheetLayoutView="100" zoomScalePageLayoutView="0" workbookViewId="0" topLeftCell="A2">
      <selection activeCell="K30" sqref="K30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37.421875" style="0" customWidth="1"/>
    <col min="4" max="5" width="14.7109375" style="42" customWidth="1"/>
    <col min="6" max="7" width="14.7109375" style="0" customWidth="1"/>
  </cols>
  <sheetData>
    <row r="1" spans="1:7" s="1" customFormat="1" ht="15" customHeight="1">
      <c r="A1" s="73" t="s">
        <v>0</v>
      </c>
      <c r="B1" s="73"/>
      <c r="C1" s="73"/>
      <c r="D1" s="73"/>
      <c r="E1" s="73"/>
      <c r="F1" s="73"/>
      <c r="G1" s="73"/>
    </row>
    <row r="2" spans="1:7" s="1" customFormat="1" ht="15" customHeight="1">
      <c r="A2" s="73" t="s">
        <v>1</v>
      </c>
      <c r="B2" s="73"/>
      <c r="C2" s="73"/>
      <c r="D2" s="73"/>
      <c r="E2" s="73"/>
      <c r="F2" s="73"/>
      <c r="G2" s="73"/>
    </row>
    <row r="3" spans="1:7" s="1" customFormat="1" ht="15" customHeight="1">
      <c r="A3" s="73" t="s">
        <v>184</v>
      </c>
      <c r="B3" s="73"/>
      <c r="C3" s="73"/>
      <c r="D3" s="73"/>
      <c r="E3" s="73"/>
      <c r="F3" s="73"/>
      <c r="G3" s="73"/>
    </row>
    <row r="4" spans="1:7" s="2" customFormat="1" ht="14.25">
      <c r="A4" s="74"/>
      <c r="B4" s="74"/>
      <c r="C4" s="74"/>
      <c r="D4" s="74"/>
      <c r="E4" s="74"/>
      <c r="F4" s="74"/>
      <c r="G4" s="74"/>
    </row>
    <row r="5" spans="1:7" s="1" customFormat="1" ht="15">
      <c r="A5" s="36"/>
      <c r="B5" s="36"/>
      <c r="C5" s="36"/>
      <c r="D5" s="14">
        <v>2018</v>
      </c>
      <c r="E5" s="1">
        <v>2019</v>
      </c>
      <c r="F5" s="3">
        <v>2019</v>
      </c>
      <c r="G5" s="3">
        <v>2020</v>
      </c>
    </row>
    <row r="6" spans="1:7" s="1" customFormat="1" ht="15">
      <c r="A6" s="36"/>
      <c r="B6" s="36"/>
      <c r="C6" s="36"/>
      <c r="D6" s="14" t="s">
        <v>2</v>
      </c>
      <c r="E6" s="1" t="s">
        <v>181</v>
      </c>
      <c r="F6" s="3" t="s">
        <v>172</v>
      </c>
      <c r="G6" s="3" t="s">
        <v>4</v>
      </c>
    </row>
    <row r="7" spans="1:7" s="2" customFormat="1" ht="14.25">
      <c r="A7" s="58" t="s">
        <v>5</v>
      </c>
      <c r="B7" s="58"/>
      <c r="C7" s="58"/>
      <c r="D7" s="58"/>
      <c r="F7" s="58"/>
      <c r="G7" s="58"/>
    </row>
    <row r="8" spans="1:7" s="1" customFormat="1" ht="15" customHeight="1">
      <c r="A8" s="36"/>
      <c r="B8" s="36"/>
      <c r="C8" s="36" t="s">
        <v>179</v>
      </c>
      <c r="D8" s="36"/>
      <c r="F8" s="36"/>
      <c r="G8" s="36"/>
    </row>
    <row r="9" spans="2:7" s="1" customFormat="1" ht="15">
      <c r="B9" s="4" t="s">
        <v>7</v>
      </c>
      <c r="C9" s="4"/>
      <c r="D9" s="37">
        <v>50710</v>
      </c>
      <c r="E9" s="24">
        <v>50637</v>
      </c>
      <c r="F9" s="55">
        <f>D49</f>
        <v>50637</v>
      </c>
      <c r="G9" s="24">
        <f>F49</f>
        <v>15008</v>
      </c>
    </row>
    <row r="10" spans="1:7" s="2" customFormat="1" ht="14.25">
      <c r="A10" s="58"/>
      <c r="B10" s="58"/>
      <c r="C10" s="58"/>
      <c r="D10" s="58"/>
      <c r="F10" s="58"/>
      <c r="G10" s="58"/>
    </row>
    <row r="11" spans="1:7" s="1" customFormat="1" ht="15" customHeight="1">
      <c r="A11" s="36"/>
      <c r="B11" s="36"/>
      <c r="C11" s="61" t="s">
        <v>8</v>
      </c>
      <c r="D11" s="37"/>
      <c r="F11" s="4"/>
      <c r="G11" s="4"/>
    </row>
    <row r="12" spans="1:7" s="1" customFormat="1" ht="15" customHeight="1">
      <c r="A12" s="4"/>
      <c r="C12" s="61" t="s">
        <v>9</v>
      </c>
      <c r="D12" s="37"/>
      <c r="F12" s="4"/>
      <c r="G12" s="4"/>
    </row>
    <row r="13" spans="3:7" s="1" customFormat="1" ht="15">
      <c r="C13" s="1" t="s">
        <v>10</v>
      </c>
      <c r="D13" s="27">
        <v>22777</v>
      </c>
      <c r="E13" s="1">
        <v>15737</v>
      </c>
      <c r="F13" s="5">
        <v>20000</v>
      </c>
      <c r="G13" s="1">
        <v>23000</v>
      </c>
    </row>
    <row r="14" spans="3:7" s="1" customFormat="1" ht="15">
      <c r="C14" s="1" t="s">
        <v>11</v>
      </c>
      <c r="D14" s="27">
        <v>2574</v>
      </c>
      <c r="E14" s="1">
        <v>514</v>
      </c>
      <c r="F14" s="5">
        <v>2000</v>
      </c>
      <c r="G14" s="1">
        <v>600</v>
      </c>
    </row>
    <row r="15" spans="3:7" s="1" customFormat="1" ht="15">
      <c r="C15" s="1" t="s">
        <v>13</v>
      </c>
      <c r="D15" s="27">
        <v>6471</v>
      </c>
      <c r="E15" s="1">
        <v>3854</v>
      </c>
      <c r="F15" s="5">
        <v>7000</v>
      </c>
      <c r="G15" s="1">
        <v>1000</v>
      </c>
    </row>
    <row r="16" spans="3:7" s="1" customFormat="1" ht="15">
      <c r="C16" s="1" t="s">
        <v>154</v>
      </c>
      <c r="D16" s="27">
        <v>540</v>
      </c>
      <c r="E16" s="1">
        <v>972</v>
      </c>
      <c r="F16" s="5">
        <v>3000</v>
      </c>
      <c r="G16" s="1">
        <v>500</v>
      </c>
    </row>
    <row r="17" spans="3:6" s="1" customFormat="1" ht="15">
      <c r="C17" s="1" t="s">
        <v>174</v>
      </c>
      <c r="D17" s="27">
        <v>73</v>
      </c>
      <c r="E17" s="1">
        <v>2608</v>
      </c>
      <c r="F17" s="5"/>
    </row>
    <row r="18" spans="3:7" s="1" customFormat="1" ht="15" customHeight="1">
      <c r="C18" s="36" t="s">
        <v>14</v>
      </c>
      <c r="D18" s="27">
        <v>404</v>
      </c>
      <c r="E18" s="1">
        <v>139</v>
      </c>
      <c r="F18" s="27">
        <v>400</v>
      </c>
      <c r="G18" s="1">
        <v>900</v>
      </c>
    </row>
    <row r="19" spans="2:6" s="1" customFormat="1" ht="15">
      <c r="B19" s="36"/>
      <c r="C19" s="36" t="s">
        <v>156</v>
      </c>
      <c r="D19" s="27">
        <v>0</v>
      </c>
      <c r="E19" s="1">
        <v>655</v>
      </c>
      <c r="F19" s="27">
        <v>1000</v>
      </c>
    </row>
    <row r="20" spans="3:6" s="1" customFormat="1" ht="15" customHeight="1">
      <c r="C20" s="61" t="s">
        <v>15</v>
      </c>
      <c r="D20" s="27"/>
      <c r="F20" s="6"/>
    </row>
    <row r="21" spans="3:7" s="1" customFormat="1" ht="15">
      <c r="C21" s="1" t="s">
        <v>16</v>
      </c>
      <c r="D21" s="27">
        <v>1305</v>
      </c>
      <c r="E21" s="1">
        <v>1661</v>
      </c>
      <c r="F21" s="5">
        <v>1320</v>
      </c>
      <c r="G21" s="1">
        <v>3000</v>
      </c>
    </row>
    <row r="22" spans="3:7" s="1" customFormat="1" ht="15">
      <c r="C22" s="1" t="s">
        <v>17</v>
      </c>
      <c r="D22" s="27">
        <v>21012</v>
      </c>
      <c r="E22" s="1">
        <v>15818</v>
      </c>
      <c r="F22" s="5">
        <v>16500</v>
      </c>
      <c r="G22" s="1">
        <v>20000</v>
      </c>
    </row>
    <row r="23" spans="3:7" s="1" customFormat="1" ht="15">
      <c r="C23" s="1" t="s">
        <v>153</v>
      </c>
      <c r="D23" s="27">
        <v>1210</v>
      </c>
      <c r="E23" s="1">
        <v>97</v>
      </c>
      <c r="F23" s="5"/>
      <c r="G23" s="1">
        <v>900</v>
      </c>
    </row>
    <row r="24" spans="3:7" s="1" customFormat="1" ht="15">
      <c r="C24" s="1" t="s">
        <v>12</v>
      </c>
      <c r="D24" s="27">
        <v>40</v>
      </c>
      <c r="E24" s="1">
        <v>83</v>
      </c>
      <c r="F24" s="5">
        <v>0</v>
      </c>
      <c r="G24" s="1">
        <v>50</v>
      </c>
    </row>
    <row r="25" spans="3:7" s="1" customFormat="1" ht="15">
      <c r="C25" s="1" t="s">
        <v>155</v>
      </c>
      <c r="D25" s="27">
        <v>452</v>
      </c>
      <c r="E25" s="1">
        <v>486</v>
      </c>
      <c r="F25" s="5"/>
      <c r="G25" s="1">
        <v>500</v>
      </c>
    </row>
    <row r="26" spans="3:7" s="1" customFormat="1" ht="15">
      <c r="C26" s="1" t="s">
        <v>170</v>
      </c>
      <c r="D26" s="27"/>
      <c r="E26" s="1">
        <v>2825</v>
      </c>
      <c r="F26" s="5"/>
      <c r="G26" s="1">
        <v>5000</v>
      </c>
    </row>
    <row r="27" spans="2:6" s="1" customFormat="1" ht="15" customHeight="1">
      <c r="B27" s="36"/>
      <c r="C27" s="65" t="s">
        <v>18</v>
      </c>
      <c r="D27" s="66">
        <v>3071</v>
      </c>
      <c r="E27" s="43">
        <v>43483</v>
      </c>
      <c r="F27" s="5"/>
    </row>
    <row r="28" spans="3:7" s="1" customFormat="1" ht="15" customHeight="1">
      <c r="C28" s="65" t="s">
        <v>187</v>
      </c>
      <c r="D28" s="66">
        <v>24781</v>
      </c>
      <c r="E28" s="43">
        <v>4687</v>
      </c>
      <c r="F28" s="6"/>
      <c r="G28" s="1">
        <v>5500</v>
      </c>
    </row>
    <row r="29" spans="3:7" s="1" customFormat="1" ht="15">
      <c r="C29" s="1" t="s">
        <v>188</v>
      </c>
      <c r="D29" s="27">
        <v>687</v>
      </c>
      <c r="E29" s="1">
        <v>161</v>
      </c>
      <c r="F29" s="5">
        <v>500</v>
      </c>
      <c r="G29" s="1">
        <v>200</v>
      </c>
    </row>
    <row r="30" spans="3:7" s="1" customFormat="1" ht="15">
      <c r="C30" s="1" t="s">
        <v>20</v>
      </c>
      <c r="D30" s="27">
        <v>217</v>
      </c>
      <c r="E30" s="1">
        <v>0</v>
      </c>
      <c r="F30" s="5">
        <v>1000</v>
      </c>
      <c r="G30" s="1">
        <v>100</v>
      </c>
    </row>
    <row r="31" spans="3:6" s="1" customFormat="1" ht="15">
      <c r="C31" s="1" t="s">
        <v>171</v>
      </c>
      <c r="D31" s="27"/>
      <c r="E31" s="1">
        <v>0</v>
      </c>
      <c r="F31" s="5">
        <v>9000</v>
      </c>
    </row>
    <row r="32" spans="3:7" s="1" customFormat="1" ht="15">
      <c r="C32" s="1" t="s">
        <v>21</v>
      </c>
      <c r="D32" s="27">
        <f>SUM(D13:D31)</f>
        <v>85614</v>
      </c>
      <c r="E32" s="1">
        <f>SUM(E13:E31)</f>
        <v>93780</v>
      </c>
      <c r="F32" s="5">
        <v>79720</v>
      </c>
      <c r="G32" s="1">
        <f>SUM(G13:G31)</f>
        <v>61250</v>
      </c>
    </row>
    <row r="33" spans="3:6" s="1" customFormat="1" ht="15" customHeight="1">
      <c r="C33" s="36" t="s">
        <v>161</v>
      </c>
      <c r="D33" s="54">
        <v>0</v>
      </c>
      <c r="E33" s="1">
        <v>0</v>
      </c>
      <c r="F33" s="5"/>
    </row>
    <row r="34" spans="3:7" s="1" customFormat="1" ht="15" customHeight="1">
      <c r="C34" s="36" t="s">
        <v>22</v>
      </c>
      <c r="D34" s="54"/>
      <c r="F34" s="6"/>
      <c r="G34" s="6"/>
    </row>
    <row r="35" spans="3:7" s="1" customFormat="1" ht="15" customHeight="1">
      <c r="C35" s="61" t="s">
        <v>23</v>
      </c>
      <c r="D35" s="27">
        <f>SUM(D9,D33,D32,D34)</f>
        <v>136324</v>
      </c>
      <c r="E35" s="1">
        <f>SUM(E9,E33,E32,E34)</f>
        <v>144417</v>
      </c>
      <c r="F35" s="5">
        <f>SUM(F9,F33,F32,F34)</f>
        <v>130357</v>
      </c>
      <c r="G35" s="5">
        <f>SUM(G9,G33,G32,G34)</f>
        <v>76258</v>
      </c>
    </row>
    <row r="36" spans="1:6" s="2" customFormat="1" ht="14.25">
      <c r="A36" s="58"/>
      <c r="B36" s="58"/>
      <c r="C36" s="58"/>
      <c r="D36" s="38"/>
      <c r="F36" s="7"/>
    </row>
    <row r="37" spans="3:6" s="1" customFormat="1" ht="15" customHeight="1">
      <c r="C37" s="61" t="s">
        <v>24</v>
      </c>
      <c r="D37" s="27"/>
      <c r="F37" s="6"/>
    </row>
    <row r="38" spans="3:7" s="1" customFormat="1" ht="15">
      <c r="C38" s="43" t="s">
        <v>25</v>
      </c>
      <c r="D38" s="66">
        <v>32876</v>
      </c>
      <c r="E38" s="43">
        <f>F77</f>
        <v>38200</v>
      </c>
      <c r="F38" s="5">
        <f>G77</f>
        <v>50200</v>
      </c>
      <c r="G38" s="1">
        <f>D77</f>
        <v>32876</v>
      </c>
    </row>
    <row r="39" spans="3:6" s="1" customFormat="1" ht="15">
      <c r="C39" s="1" t="s">
        <v>26</v>
      </c>
      <c r="D39" s="27">
        <v>0</v>
      </c>
      <c r="E39" s="1">
        <v>0</v>
      </c>
      <c r="F39" s="5">
        <v>500</v>
      </c>
    </row>
    <row r="40" spans="1:6" s="2" customFormat="1" ht="14.25">
      <c r="A40" s="58"/>
      <c r="B40" s="58"/>
      <c r="C40" s="58"/>
      <c r="D40" s="38"/>
      <c r="F40" s="8"/>
    </row>
    <row r="41" spans="3:7" s="1" customFormat="1" ht="15" customHeight="1">
      <c r="C41" s="65" t="s">
        <v>27</v>
      </c>
      <c r="D41" s="66">
        <v>9893</v>
      </c>
      <c r="E41" s="43">
        <f>E84</f>
        <v>1650</v>
      </c>
      <c r="F41" s="5">
        <f>F96</f>
        <v>12909</v>
      </c>
      <c r="G41" s="31">
        <f>G84</f>
        <v>3000</v>
      </c>
    </row>
    <row r="42" spans="3:6" s="1" customFormat="1" ht="15">
      <c r="C42" s="43" t="s">
        <v>28</v>
      </c>
      <c r="D42" s="43"/>
      <c r="E42" s="43"/>
      <c r="F42" s="5">
        <v>0</v>
      </c>
    </row>
    <row r="43" spans="1:6" s="2" customFormat="1" ht="14.25">
      <c r="A43" s="58"/>
      <c r="B43" s="58"/>
      <c r="C43" s="67"/>
      <c r="D43" s="68"/>
      <c r="E43" s="44"/>
      <c r="F43" s="8"/>
    </row>
    <row r="44" spans="3:7" s="1" customFormat="1" ht="15" customHeight="1">
      <c r="C44" s="65" t="s">
        <v>29</v>
      </c>
      <c r="D44" s="66">
        <v>40739</v>
      </c>
      <c r="E44" s="43">
        <f>E118</f>
        <v>18609</v>
      </c>
      <c r="F44" s="5">
        <f>G118</f>
        <v>49000</v>
      </c>
      <c r="G44" s="31">
        <f>G118</f>
        <v>49000</v>
      </c>
    </row>
    <row r="45" spans="3:6" s="1" customFormat="1" ht="15">
      <c r="C45" s="43" t="s">
        <v>28</v>
      </c>
      <c r="D45" s="66">
        <v>0</v>
      </c>
      <c r="E45" s="43"/>
      <c r="F45" s="5">
        <v>0</v>
      </c>
    </row>
    <row r="46" spans="1:6" s="2" customFormat="1" ht="14.25">
      <c r="A46" s="58"/>
      <c r="B46" s="58"/>
      <c r="C46" s="67"/>
      <c r="D46" s="68"/>
      <c r="E46" s="44"/>
      <c r="F46" s="8"/>
    </row>
    <row r="47" spans="3:7" s="1" customFormat="1" ht="15" customHeight="1">
      <c r="C47" s="65" t="s">
        <v>30</v>
      </c>
      <c r="D47" s="66">
        <v>2179</v>
      </c>
      <c r="E47" s="43">
        <f>E133</f>
        <v>1848</v>
      </c>
      <c r="F47" s="5">
        <f>G133</f>
        <v>2740</v>
      </c>
      <c r="G47" s="31">
        <f>G133</f>
        <v>2740</v>
      </c>
    </row>
    <row r="48" spans="3:7" s="1" customFormat="1" ht="15">
      <c r="C48" s="1" t="s">
        <v>31</v>
      </c>
      <c r="D48" s="54">
        <f>SUM(D38:D47)</f>
        <v>85687</v>
      </c>
      <c r="E48" s="1">
        <f>SUM(E38:E47)</f>
        <v>60307</v>
      </c>
      <c r="F48" s="5">
        <f>SUM(F38:F47)</f>
        <v>115349</v>
      </c>
      <c r="G48" s="5">
        <f>SUM(G38:G47)</f>
        <v>87616</v>
      </c>
    </row>
    <row r="49" spans="3:7" s="1" customFormat="1" ht="15" customHeight="1">
      <c r="C49" s="36" t="s">
        <v>32</v>
      </c>
      <c r="D49" s="54">
        <f>SUM(D35-D48)</f>
        <v>50637</v>
      </c>
      <c r="E49" s="1">
        <f>SUM(G35-E48)</f>
        <v>15951</v>
      </c>
      <c r="F49" s="5">
        <f>SUM(F35-F48)</f>
        <v>15008</v>
      </c>
      <c r="G49" s="5">
        <f>SUM(F35-G48)</f>
        <v>42741</v>
      </c>
    </row>
    <row r="50" spans="2:7" s="1" customFormat="1" ht="15" customHeight="1">
      <c r="B50" s="57"/>
      <c r="C50" s="57" t="s">
        <v>0</v>
      </c>
      <c r="D50" s="57"/>
      <c r="F50" s="57"/>
      <c r="G50" s="57"/>
    </row>
    <row r="51" spans="2:7" s="1" customFormat="1" ht="15" customHeight="1">
      <c r="B51" s="57"/>
      <c r="C51" s="57" t="s">
        <v>1</v>
      </c>
      <c r="D51" s="57"/>
      <c r="F51" s="57"/>
      <c r="G51" s="57"/>
    </row>
    <row r="52" spans="2:7" s="1" customFormat="1" ht="15" customHeight="1">
      <c r="B52" s="57"/>
      <c r="C52" s="57" t="s">
        <v>180</v>
      </c>
      <c r="F52" s="57"/>
      <c r="G52" s="57"/>
    </row>
    <row r="53" spans="1:7" s="2" customFormat="1" ht="14.25">
      <c r="A53" s="58"/>
      <c r="B53" s="58"/>
      <c r="C53" s="58"/>
      <c r="D53" s="58"/>
      <c r="F53" s="58"/>
      <c r="G53" s="58"/>
    </row>
    <row r="54" spans="1:7" s="1" customFormat="1" ht="15">
      <c r="A54" s="36"/>
      <c r="B54" s="36"/>
      <c r="C54" s="36"/>
      <c r="D54" s="14">
        <v>2018</v>
      </c>
      <c r="E54" s="1">
        <v>2019</v>
      </c>
      <c r="F54" s="3">
        <v>2019</v>
      </c>
      <c r="G54" s="3">
        <v>2020</v>
      </c>
    </row>
    <row r="55" spans="1:7" s="1" customFormat="1" ht="15">
      <c r="A55" s="36"/>
      <c r="B55" s="36"/>
      <c r="C55" s="36"/>
      <c r="D55" s="14" t="s">
        <v>2</v>
      </c>
      <c r="E55" s="1" t="s">
        <v>181</v>
      </c>
      <c r="F55" s="3" t="s">
        <v>3</v>
      </c>
      <c r="G55" s="3" t="s">
        <v>4</v>
      </c>
    </row>
    <row r="56" spans="1:7" s="2" customFormat="1" ht="3.75" customHeight="1">
      <c r="A56" s="58" t="s">
        <v>5</v>
      </c>
      <c r="B56" s="58"/>
      <c r="C56" s="58"/>
      <c r="D56" s="58"/>
      <c r="F56" s="58"/>
      <c r="G56" s="58"/>
    </row>
    <row r="57" spans="2:7" s="1" customFormat="1" ht="15" customHeight="1">
      <c r="B57" s="36"/>
      <c r="C57" s="61" t="s">
        <v>33</v>
      </c>
      <c r="D57" s="36"/>
      <c r="F57" s="36"/>
      <c r="G57" s="36"/>
    </row>
    <row r="58" spans="1:7" s="2" customFormat="1" ht="14.25">
      <c r="A58" s="58"/>
      <c r="B58" s="58"/>
      <c r="C58" s="58"/>
      <c r="D58" s="58"/>
      <c r="F58" s="58"/>
      <c r="G58" s="58"/>
    </row>
    <row r="59" spans="1:6" s="1" customFormat="1" ht="15" customHeight="1">
      <c r="A59" s="9"/>
      <c r="C59" s="61" t="s">
        <v>34</v>
      </c>
      <c r="D59" s="39">
        <v>0</v>
      </c>
      <c r="F59" s="10">
        <v>1000</v>
      </c>
    </row>
    <row r="60" spans="1:6" s="1" customFormat="1" ht="15" customHeight="1">
      <c r="A60" s="4"/>
      <c r="C60" s="61" t="s">
        <v>35</v>
      </c>
      <c r="D60" s="37"/>
      <c r="E60" s="1">
        <v>835</v>
      </c>
      <c r="F60" s="4"/>
    </row>
    <row r="61" spans="3:7" s="1" customFormat="1" ht="15">
      <c r="C61" s="1" t="s">
        <v>36</v>
      </c>
      <c r="D61" s="54">
        <v>4368</v>
      </c>
      <c r="E61" s="1">
        <v>6167</v>
      </c>
      <c r="F61" s="5">
        <v>4000</v>
      </c>
      <c r="G61" s="34">
        <v>14000</v>
      </c>
    </row>
    <row r="62" spans="3:7" s="1" customFormat="1" ht="15">
      <c r="C62" s="1" t="s">
        <v>37</v>
      </c>
      <c r="D62" s="27">
        <v>4033</v>
      </c>
      <c r="E62" s="1">
        <v>1254</v>
      </c>
      <c r="F62" s="5">
        <v>5500</v>
      </c>
      <c r="G62" s="1">
        <v>6000</v>
      </c>
    </row>
    <row r="63" spans="3:7" s="1" customFormat="1" ht="15">
      <c r="C63" s="43" t="s">
        <v>38</v>
      </c>
      <c r="D63" s="66">
        <v>1127</v>
      </c>
      <c r="E63" s="43">
        <v>1868</v>
      </c>
      <c r="F63" s="5">
        <v>1000</v>
      </c>
      <c r="G63" s="34">
        <v>2500</v>
      </c>
    </row>
    <row r="64" spans="3:7" s="1" customFormat="1" ht="15">
      <c r="C64" s="1" t="s">
        <v>121</v>
      </c>
      <c r="D64" s="27">
        <v>191</v>
      </c>
      <c r="E64" s="1">
        <v>969</v>
      </c>
      <c r="F64" s="5">
        <v>200</v>
      </c>
      <c r="G64" s="1">
        <v>500</v>
      </c>
    </row>
    <row r="65" spans="3:7" s="1" customFormat="1" ht="15">
      <c r="C65" s="1" t="s">
        <v>39</v>
      </c>
      <c r="D65" s="27">
        <v>5612</v>
      </c>
      <c r="E65" s="1">
        <v>4414</v>
      </c>
      <c r="F65" s="5">
        <v>2600</v>
      </c>
      <c r="G65" s="1">
        <v>6000</v>
      </c>
    </row>
    <row r="66" spans="2:7" s="1" customFormat="1" ht="15">
      <c r="B66" s="4" t="s">
        <v>5</v>
      </c>
      <c r="C66" s="4" t="s">
        <v>40</v>
      </c>
      <c r="D66" s="1">
        <v>0</v>
      </c>
      <c r="E66" s="1">
        <v>0</v>
      </c>
      <c r="F66" s="5">
        <v>300</v>
      </c>
      <c r="G66" s="1">
        <v>300</v>
      </c>
    </row>
    <row r="67" spans="2:7" s="1" customFormat="1" ht="15">
      <c r="B67" s="4"/>
      <c r="C67" s="4" t="s">
        <v>41</v>
      </c>
      <c r="D67" s="27">
        <v>4288</v>
      </c>
      <c r="E67" s="1">
        <v>3779</v>
      </c>
      <c r="F67" s="5">
        <v>5500</v>
      </c>
      <c r="G67" s="1">
        <v>8000</v>
      </c>
    </row>
    <row r="68" spans="2:7" s="1" customFormat="1" ht="15">
      <c r="B68" s="4"/>
      <c r="C68" s="4" t="s">
        <v>42</v>
      </c>
      <c r="D68" s="27">
        <v>169</v>
      </c>
      <c r="E68" s="1">
        <v>162</v>
      </c>
      <c r="F68" s="5">
        <v>200</v>
      </c>
      <c r="G68" s="1">
        <v>250</v>
      </c>
    </row>
    <row r="69" spans="2:7" s="1" customFormat="1" ht="15">
      <c r="B69" s="4"/>
      <c r="C69" s="4" t="s">
        <v>160</v>
      </c>
      <c r="D69" s="27">
        <v>6130</v>
      </c>
      <c r="E69" s="1">
        <v>3629</v>
      </c>
      <c r="F69" s="5">
        <v>5300</v>
      </c>
      <c r="G69" s="1">
        <v>8500</v>
      </c>
    </row>
    <row r="70" spans="2:7" s="1" customFormat="1" ht="15">
      <c r="B70" s="4"/>
      <c r="C70" s="4" t="s">
        <v>43</v>
      </c>
      <c r="D70" s="27"/>
      <c r="F70" s="5">
        <v>2000</v>
      </c>
      <c r="G70" s="1">
        <v>0</v>
      </c>
    </row>
    <row r="71" spans="2:7" s="1" customFormat="1" ht="15">
      <c r="B71" s="4"/>
      <c r="C71" s="4" t="s">
        <v>44</v>
      </c>
      <c r="D71" s="27"/>
      <c r="E71" s="1">
        <v>0</v>
      </c>
      <c r="F71" s="5">
        <v>0</v>
      </c>
      <c r="G71" s="1">
        <v>200</v>
      </c>
    </row>
    <row r="72" spans="2:7" s="1" customFormat="1" ht="15">
      <c r="B72" s="4"/>
      <c r="C72" s="4" t="s">
        <v>45</v>
      </c>
      <c r="D72" s="27">
        <v>299</v>
      </c>
      <c r="E72" s="1">
        <v>17</v>
      </c>
      <c r="F72" s="5">
        <v>1500</v>
      </c>
      <c r="G72" s="1">
        <v>1700</v>
      </c>
    </row>
    <row r="73" spans="2:7" s="1" customFormat="1" ht="15">
      <c r="B73" s="4"/>
      <c r="C73" s="4" t="s">
        <v>157</v>
      </c>
      <c r="D73" s="27">
        <v>930</v>
      </c>
      <c r="E73" s="1">
        <v>1587</v>
      </c>
      <c r="F73" s="5"/>
      <c r="G73" s="1">
        <v>700</v>
      </c>
    </row>
    <row r="74" spans="2:7" s="1" customFormat="1" ht="15">
      <c r="B74" s="4"/>
      <c r="C74" s="4" t="s">
        <v>46</v>
      </c>
      <c r="D74" s="27">
        <v>0</v>
      </c>
      <c r="E74" s="1">
        <v>0</v>
      </c>
      <c r="F74" s="5">
        <v>100</v>
      </c>
      <c r="G74" s="1">
        <v>1200</v>
      </c>
    </row>
    <row r="75" spans="2:7" s="1" customFormat="1" ht="15">
      <c r="B75" s="4"/>
      <c r="C75" s="4" t="s">
        <v>47</v>
      </c>
      <c r="D75" s="27">
        <v>2412</v>
      </c>
      <c r="E75" s="1">
        <v>468</v>
      </c>
      <c r="F75" s="5">
        <v>1000</v>
      </c>
      <c r="G75" s="1">
        <v>350</v>
      </c>
    </row>
    <row r="76" spans="2:6" s="1" customFormat="1" ht="15">
      <c r="B76" s="4"/>
      <c r="C76" s="4" t="s">
        <v>48</v>
      </c>
      <c r="D76" s="54">
        <v>3317</v>
      </c>
      <c r="F76" s="5">
        <v>8000</v>
      </c>
    </row>
    <row r="77" spans="3:7" s="1" customFormat="1" ht="15" customHeight="1">
      <c r="C77" s="61" t="s">
        <v>49</v>
      </c>
      <c r="D77" s="54">
        <f>SUM(D59:D76)</f>
        <v>32876</v>
      </c>
      <c r="E77" s="1">
        <f>SUM(E59:E76)</f>
        <v>25149</v>
      </c>
      <c r="F77" s="5">
        <f>SUM(F59:F76)</f>
        <v>38200</v>
      </c>
      <c r="G77" s="5">
        <f>SUM(G59:G76)</f>
        <v>50200</v>
      </c>
    </row>
    <row r="78" spans="1:7" s="2" customFormat="1" ht="14.25">
      <c r="A78" s="58" t="s">
        <v>5</v>
      </c>
      <c r="B78" s="58"/>
      <c r="C78" s="58"/>
      <c r="D78" s="38"/>
      <c r="F78" s="11"/>
      <c r="G78" s="11"/>
    </row>
    <row r="79" spans="1:7" s="1" customFormat="1" ht="15" customHeight="1">
      <c r="A79" s="36"/>
      <c r="B79" s="36"/>
      <c r="C79" s="36"/>
      <c r="D79" s="27"/>
      <c r="F79" s="12"/>
      <c r="G79" s="12"/>
    </row>
    <row r="80" spans="3:7" s="1" customFormat="1" ht="15" customHeight="1">
      <c r="C80" s="61" t="s">
        <v>50</v>
      </c>
      <c r="D80" s="27"/>
      <c r="F80" s="12"/>
      <c r="G80" s="12"/>
    </row>
    <row r="81" spans="2:7" s="1" customFormat="1" ht="15" customHeight="1">
      <c r="B81" s="36" t="s">
        <v>51</v>
      </c>
      <c r="C81" s="36" t="s">
        <v>190</v>
      </c>
      <c r="D81" s="5">
        <v>2400</v>
      </c>
      <c r="E81" s="31">
        <v>1600</v>
      </c>
      <c r="F81" s="5">
        <v>2400</v>
      </c>
      <c r="G81" s="5">
        <v>2400</v>
      </c>
    </row>
    <row r="82" spans="2:7" s="1" customFormat="1" ht="15">
      <c r="B82" s="9"/>
      <c r="C82" s="9"/>
      <c r="D82" s="27"/>
      <c r="F82" s="5"/>
      <c r="G82" s="5"/>
    </row>
    <row r="83" spans="2:7" s="1" customFormat="1" ht="15" customHeight="1">
      <c r="B83" s="36" t="s">
        <v>52</v>
      </c>
      <c r="C83" s="36" t="s">
        <v>189</v>
      </c>
      <c r="D83" s="27">
        <v>0</v>
      </c>
      <c r="E83" s="1">
        <v>50</v>
      </c>
      <c r="F83" s="5">
        <v>300</v>
      </c>
      <c r="G83" s="5">
        <v>600</v>
      </c>
    </row>
    <row r="84" spans="3:7" s="1" customFormat="1" ht="15" customHeight="1">
      <c r="C84" s="69" t="s">
        <v>53</v>
      </c>
      <c r="D84" s="70">
        <f>SUM(D81:D83)</f>
        <v>2400</v>
      </c>
      <c r="E84" s="71">
        <f>SUM(E81:E83)</f>
        <v>1650</v>
      </c>
      <c r="F84" s="5">
        <f>SUM(F81:F83)</f>
        <v>2700</v>
      </c>
      <c r="G84" s="5">
        <f>SUM(G81:G83)</f>
        <v>3000</v>
      </c>
    </row>
    <row r="85" spans="1:7" s="2" customFormat="1" ht="14.25">
      <c r="A85" s="58"/>
      <c r="B85" s="58"/>
      <c r="C85" s="58"/>
      <c r="D85" s="58"/>
      <c r="F85" s="58"/>
      <c r="G85" s="58"/>
    </row>
    <row r="86" spans="3:7" s="1" customFormat="1" ht="15" customHeight="1">
      <c r="C86" s="61" t="s">
        <v>54</v>
      </c>
      <c r="D86" s="14"/>
      <c r="F86" s="13"/>
      <c r="G86" s="13"/>
    </row>
    <row r="87" spans="3:7" s="1" customFormat="1" ht="15">
      <c r="C87" s="1" t="s">
        <v>55</v>
      </c>
      <c r="D87" s="27">
        <v>0</v>
      </c>
      <c r="E87" s="1">
        <v>0</v>
      </c>
      <c r="F87" s="5">
        <v>0</v>
      </c>
      <c r="G87" s="5"/>
    </row>
    <row r="88" spans="3:7" s="1" customFormat="1" ht="15">
      <c r="C88" s="1" t="s">
        <v>56</v>
      </c>
      <c r="D88" s="27">
        <v>3800</v>
      </c>
      <c r="E88" s="1">
        <v>950</v>
      </c>
      <c r="F88" s="5">
        <v>2209</v>
      </c>
      <c r="G88" s="5">
        <v>3800</v>
      </c>
    </row>
    <row r="89" spans="3:7" s="1" customFormat="1" ht="15">
      <c r="C89" s="1" t="s">
        <v>57</v>
      </c>
      <c r="D89" s="27">
        <v>268</v>
      </c>
      <c r="E89" s="1">
        <v>0</v>
      </c>
      <c r="F89" s="5">
        <v>1500</v>
      </c>
      <c r="G89" s="5">
        <v>1500</v>
      </c>
    </row>
    <row r="90" spans="3:7" s="1" customFormat="1" ht="15">
      <c r="C90" s="1" t="s">
        <v>38</v>
      </c>
      <c r="D90" s="27">
        <v>0</v>
      </c>
      <c r="E90" s="1">
        <v>15</v>
      </c>
      <c r="F90" s="5">
        <v>100</v>
      </c>
      <c r="G90" s="5">
        <v>300</v>
      </c>
    </row>
    <row r="91" spans="3:7" s="1" customFormat="1" ht="15">
      <c r="C91" s="1" t="s">
        <v>45</v>
      </c>
      <c r="D91" s="27">
        <v>0</v>
      </c>
      <c r="F91" s="5">
        <v>0</v>
      </c>
      <c r="G91" s="5"/>
    </row>
    <row r="92" spans="3:7" s="1" customFormat="1" ht="15">
      <c r="C92" s="1" t="s">
        <v>58</v>
      </c>
      <c r="D92" s="27">
        <v>0</v>
      </c>
      <c r="F92" s="5">
        <v>0</v>
      </c>
      <c r="G92" s="5"/>
    </row>
    <row r="93" spans="3:7" s="1" customFormat="1" ht="15">
      <c r="C93" s="1" t="s">
        <v>59</v>
      </c>
      <c r="D93" s="27">
        <v>3410</v>
      </c>
      <c r="E93" s="1">
        <v>3217</v>
      </c>
      <c r="F93" s="5">
        <v>5400</v>
      </c>
      <c r="G93" s="5">
        <v>3500</v>
      </c>
    </row>
    <row r="94" spans="3:7" s="1" customFormat="1" ht="15">
      <c r="C94" s="1" t="s">
        <v>60</v>
      </c>
      <c r="D94" s="27">
        <v>15</v>
      </c>
      <c r="E94" s="1">
        <v>969</v>
      </c>
      <c r="F94" s="5">
        <v>1000</v>
      </c>
      <c r="G94" s="5">
        <v>100</v>
      </c>
    </row>
    <row r="95" spans="3:7" s="1" customFormat="1" ht="15" customHeight="1">
      <c r="C95" s="36" t="s">
        <v>53</v>
      </c>
      <c r="D95" s="27">
        <f>SUM(D87:D94)</f>
        <v>7493</v>
      </c>
      <c r="E95" s="5">
        <f>SUM(E87:E94)</f>
        <v>5151</v>
      </c>
      <c r="F95" s="5">
        <f>SUM(F87:F94)</f>
        <v>10209</v>
      </c>
      <c r="G95" s="5">
        <f>SUM(G87:G94)</f>
        <v>9200</v>
      </c>
    </row>
    <row r="96" spans="3:7" s="1" customFormat="1" ht="15.75">
      <c r="C96" s="62" t="s">
        <v>61</v>
      </c>
      <c r="D96" s="27">
        <f>SUM(D84+D95)</f>
        <v>9893</v>
      </c>
      <c r="E96" s="5">
        <f>SUM(E84+E95)</f>
        <v>6801</v>
      </c>
      <c r="F96" s="5">
        <f>SUM(F84+F95)</f>
        <v>12909</v>
      </c>
      <c r="G96" s="5">
        <f>SUM(G84+G95)</f>
        <v>12200</v>
      </c>
    </row>
    <row r="97" spans="2:7" s="1" customFormat="1" ht="15" customHeight="1">
      <c r="B97" s="36"/>
      <c r="C97" s="36" t="s">
        <v>138</v>
      </c>
      <c r="D97" s="36"/>
      <c r="F97" s="36"/>
      <c r="G97" s="36"/>
    </row>
    <row r="98" spans="1:7" s="2" customFormat="1" ht="14.25">
      <c r="A98" s="58"/>
      <c r="B98" s="58"/>
      <c r="C98" s="58"/>
      <c r="D98" s="58"/>
      <c r="F98" s="58"/>
      <c r="G98" s="58"/>
    </row>
    <row r="99" spans="1:7" s="1" customFormat="1" ht="15">
      <c r="A99" s="36"/>
      <c r="B99" s="36"/>
      <c r="C99" s="36"/>
      <c r="D99" s="14">
        <v>2018</v>
      </c>
      <c r="E99" s="1">
        <v>2019</v>
      </c>
      <c r="F99" s="3">
        <v>2019</v>
      </c>
      <c r="G99" s="3">
        <v>2020</v>
      </c>
    </row>
    <row r="100" spans="1:7" s="1" customFormat="1" ht="15">
      <c r="A100" s="36"/>
      <c r="B100" s="36"/>
      <c r="C100" s="36"/>
      <c r="D100" s="14" t="s">
        <v>2</v>
      </c>
      <c r="E100" s="1" t="s">
        <v>181</v>
      </c>
      <c r="F100" s="3" t="s">
        <v>3</v>
      </c>
      <c r="G100" s="3" t="s">
        <v>4</v>
      </c>
    </row>
    <row r="101" spans="1:7" s="2" customFormat="1" ht="14.25">
      <c r="A101" s="58"/>
      <c r="B101" s="58"/>
      <c r="C101" s="58"/>
      <c r="D101" s="58"/>
      <c r="F101" s="58"/>
      <c r="G101" s="58"/>
    </row>
    <row r="102" spans="2:7" s="1" customFormat="1" ht="15" customHeight="1">
      <c r="B102" s="36"/>
      <c r="C102" s="61" t="s">
        <v>62</v>
      </c>
      <c r="D102" s="36"/>
      <c r="F102" s="36"/>
      <c r="G102" s="36"/>
    </row>
    <row r="103" spans="3:7" s="1" customFormat="1" ht="15" customHeight="1">
      <c r="C103" s="61" t="s">
        <v>63</v>
      </c>
      <c r="D103" s="14"/>
      <c r="F103" s="13"/>
      <c r="G103" s="13"/>
    </row>
    <row r="104" spans="2:7" s="1" customFormat="1" ht="15">
      <c r="B104" s="4"/>
      <c r="C104" s="4" t="s">
        <v>34</v>
      </c>
      <c r="D104" s="27">
        <v>0</v>
      </c>
      <c r="F104" s="5">
        <v>6200</v>
      </c>
      <c r="G104" s="34">
        <v>0</v>
      </c>
    </row>
    <row r="105" spans="2:7" s="1" customFormat="1" ht="15">
      <c r="B105" s="4"/>
      <c r="C105" s="4" t="s">
        <v>158</v>
      </c>
      <c r="D105" s="27">
        <v>4937</v>
      </c>
      <c r="E105" s="1">
        <v>1306</v>
      </c>
      <c r="F105" s="5">
        <v>1500</v>
      </c>
      <c r="G105" s="1">
        <v>5500</v>
      </c>
    </row>
    <row r="106" spans="2:7" s="1" customFormat="1" ht="15">
      <c r="B106" s="4"/>
      <c r="C106" s="4" t="s">
        <v>59</v>
      </c>
      <c r="D106" s="27">
        <v>4682</v>
      </c>
      <c r="E106" s="1">
        <v>0</v>
      </c>
      <c r="F106" s="5">
        <v>0</v>
      </c>
      <c r="G106" s="1">
        <v>3500</v>
      </c>
    </row>
    <row r="107" spans="2:7" s="1" customFormat="1" ht="15">
      <c r="B107" s="4"/>
      <c r="C107" s="4" t="s">
        <v>65</v>
      </c>
      <c r="D107" s="27">
        <v>4006</v>
      </c>
      <c r="E107" s="1">
        <v>116</v>
      </c>
      <c r="F107" s="5">
        <v>2010</v>
      </c>
      <c r="G107" s="1">
        <v>4000</v>
      </c>
    </row>
    <row r="108" spans="2:7" s="1" customFormat="1" ht="15">
      <c r="B108" s="4"/>
      <c r="C108" s="4" t="s">
        <v>66</v>
      </c>
      <c r="D108" s="27">
        <v>2175</v>
      </c>
      <c r="E108" s="1">
        <v>826</v>
      </c>
      <c r="F108" s="5">
        <v>2500</v>
      </c>
      <c r="G108" s="1">
        <v>2500</v>
      </c>
    </row>
    <row r="109" spans="2:7" s="1" customFormat="1" ht="15.75" customHeight="1">
      <c r="B109" s="4"/>
      <c r="C109" s="4" t="s">
        <v>68</v>
      </c>
      <c r="D109" s="27">
        <v>1637</v>
      </c>
      <c r="E109" s="1">
        <v>117</v>
      </c>
      <c r="F109" s="5">
        <v>510</v>
      </c>
      <c r="G109" s="1">
        <v>6000</v>
      </c>
    </row>
    <row r="110" spans="2:7" s="1" customFormat="1" ht="15.75" customHeight="1">
      <c r="B110" s="4"/>
      <c r="C110" s="4" t="s">
        <v>159</v>
      </c>
      <c r="D110" s="27">
        <v>0</v>
      </c>
      <c r="E110" s="1">
        <v>472</v>
      </c>
      <c r="F110" s="5">
        <v>500</v>
      </c>
      <c r="G110" s="1">
        <v>2300</v>
      </c>
    </row>
    <row r="111" spans="2:6" s="1" customFormat="1" ht="15">
      <c r="B111" s="4"/>
      <c r="C111" s="4" t="s">
        <v>67</v>
      </c>
      <c r="D111" s="27">
        <v>0</v>
      </c>
      <c r="E111" s="1">
        <v>0</v>
      </c>
      <c r="F111" s="5">
        <v>0</v>
      </c>
    </row>
    <row r="112" spans="3:7" s="1" customFormat="1" ht="15" customHeight="1">
      <c r="C112" s="61" t="s">
        <v>53</v>
      </c>
      <c r="D112" s="27">
        <f>SUM(D104:D111)</f>
        <v>17437</v>
      </c>
      <c r="E112" s="1">
        <f>SUM(E103:E111)</f>
        <v>2837</v>
      </c>
      <c r="F112" s="5">
        <f>SUM(F103:F111)</f>
        <v>13220</v>
      </c>
      <c r="G112" s="5">
        <f>SUM(G103:G110)</f>
        <v>23800</v>
      </c>
    </row>
    <row r="113" spans="1:7" s="2" customFormat="1" ht="14.25">
      <c r="A113" s="58" t="s">
        <v>5</v>
      </c>
      <c r="B113" s="58"/>
      <c r="C113" s="58"/>
      <c r="D113" s="58"/>
      <c r="F113" s="58"/>
      <c r="G113" s="58"/>
    </row>
    <row r="114" spans="3:7" s="1" customFormat="1" ht="15" customHeight="1">
      <c r="C114" s="61" t="s">
        <v>69</v>
      </c>
      <c r="D114" s="14"/>
      <c r="F114" s="13"/>
      <c r="G114" s="13"/>
    </row>
    <row r="115" spans="2:7" s="1" customFormat="1" ht="15">
      <c r="B115" s="4"/>
      <c r="C115" s="4" t="s">
        <v>70</v>
      </c>
      <c r="D115" s="27">
        <v>3146</v>
      </c>
      <c r="E115" s="1">
        <v>2334</v>
      </c>
      <c r="F115" s="5">
        <v>3000</v>
      </c>
      <c r="G115" s="1">
        <v>3600</v>
      </c>
    </row>
    <row r="116" spans="2:7" s="1" customFormat="1" ht="15">
      <c r="B116" s="4"/>
      <c r="C116" s="4" t="s">
        <v>71</v>
      </c>
      <c r="D116" s="27">
        <v>20156</v>
      </c>
      <c r="E116" s="1">
        <v>13438</v>
      </c>
      <c r="F116" s="5">
        <v>20200</v>
      </c>
      <c r="G116" s="1">
        <v>21600</v>
      </c>
    </row>
    <row r="117" spans="3:7" s="1" customFormat="1" ht="15" customHeight="1">
      <c r="C117" s="61" t="s">
        <v>72</v>
      </c>
      <c r="D117" s="27">
        <f>SUM(D115:D116)</f>
        <v>23302</v>
      </c>
      <c r="E117" s="1">
        <f>SUM(E115:E116)</f>
        <v>15772</v>
      </c>
      <c r="F117" s="5">
        <f>SUM(F115:F116)</f>
        <v>23200</v>
      </c>
      <c r="G117" s="1">
        <f>SUM(G115:G116)</f>
        <v>25200</v>
      </c>
    </row>
    <row r="118" spans="3:7" s="1" customFormat="1" ht="14.25" customHeight="1">
      <c r="C118" s="61" t="s">
        <v>73</v>
      </c>
      <c r="D118" s="27">
        <f>SUM(D112+D117)</f>
        <v>40739</v>
      </c>
      <c r="E118" s="27">
        <f>SUM(E112+E117)</f>
        <v>18609</v>
      </c>
      <c r="F118" s="27">
        <f>SUM(F112+F117)</f>
        <v>36420</v>
      </c>
      <c r="G118" s="27">
        <f>SUM(G112+G117)</f>
        <v>49000</v>
      </c>
    </row>
    <row r="119" spans="1:7" s="2" customFormat="1" ht="14.25">
      <c r="A119" s="58"/>
      <c r="B119" s="58"/>
      <c r="C119" s="58"/>
      <c r="D119" s="58"/>
      <c r="F119" s="58"/>
      <c r="G119" s="58"/>
    </row>
    <row r="120" spans="2:7" s="1" customFormat="1" ht="14.25" customHeight="1">
      <c r="B120" s="36"/>
      <c r="C120" s="61" t="s">
        <v>74</v>
      </c>
      <c r="D120" s="14"/>
      <c r="F120" s="14"/>
      <c r="G120" s="14"/>
    </row>
    <row r="121" spans="1:7" s="2" customFormat="1" ht="14.25">
      <c r="A121" s="58"/>
      <c r="B121" s="58"/>
      <c r="C121" s="58"/>
      <c r="D121" s="58"/>
      <c r="F121" s="58"/>
      <c r="G121" s="58"/>
    </row>
    <row r="122" spans="3:7" s="1" customFormat="1" ht="15" customHeight="1">
      <c r="C122" s="61" t="s">
        <v>75</v>
      </c>
      <c r="D122" s="14"/>
      <c r="F122" s="15"/>
      <c r="G122" s="15"/>
    </row>
    <row r="123" spans="2:7" s="1" customFormat="1" ht="15">
      <c r="B123" s="4"/>
      <c r="C123" s="4" t="s">
        <v>59</v>
      </c>
      <c r="D123" s="27">
        <v>639</v>
      </c>
      <c r="E123" s="1">
        <v>388</v>
      </c>
      <c r="F123" s="5">
        <v>800</v>
      </c>
      <c r="G123" s="1">
        <v>800</v>
      </c>
    </row>
    <row r="124" spans="2:7" s="1" customFormat="1" ht="15">
      <c r="B124" s="4"/>
      <c r="C124" s="4" t="s">
        <v>41</v>
      </c>
      <c r="D124" s="27">
        <v>0</v>
      </c>
      <c r="E124" s="1">
        <v>0</v>
      </c>
      <c r="F124" s="5">
        <v>0</v>
      </c>
      <c r="G124" s="1">
        <v>0</v>
      </c>
    </row>
    <row r="125" spans="2:7" s="1" customFormat="1" ht="15">
      <c r="B125" s="4"/>
      <c r="C125" s="4" t="s">
        <v>76</v>
      </c>
      <c r="D125" s="27">
        <v>0</v>
      </c>
      <c r="E125" s="1">
        <v>74</v>
      </c>
      <c r="F125" s="5">
        <v>1000</v>
      </c>
      <c r="G125" s="1">
        <v>400</v>
      </c>
    </row>
    <row r="126" spans="3:7" s="1" customFormat="1" ht="15" customHeight="1">
      <c r="C126" s="36" t="s">
        <v>53</v>
      </c>
      <c r="D126" s="27">
        <f>SUM(D123:D125)</f>
        <v>639</v>
      </c>
      <c r="E126" s="1">
        <f>SUM(E123:E125)</f>
        <v>462</v>
      </c>
      <c r="F126" s="5">
        <f>SUM(F123:F125)</f>
        <v>1800</v>
      </c>
      <c r="G126" s="5">
        <f>SUM(G123:G125)</f>
        <v>1200</v>
      </c>
    </row>
    <row r="127" spans="1:7" s="2" customFormat="1" ht="14.25">
      <c r="A127" s="58"/>
      <c r="B127" s="58"/>
      <c r="C127" s="58"/>
      <c r="D127" s="58"/>
      <c r="F127" s="58"/>
      <c r="G127" s="58"/>
    </row>
    <row r="128" spans="3:7" s="1" customFormat="1" ht="15" customHeight="1">
      <c r="C128" s="61" t="s">
        <v>191</v>
      </c>
      <c r="D128" s="14"/>
      <c r="F128" s="15"/>
      <c r="G128" s="15"/>
    </row>
    <row r="129" spans="2:7" s="1" customFormat="1" ht="15">
      <c r="B129" s="4"/>
      <c r="C129" s="4" t="s">
        <v>36</v>
      </c>
      <c r="D129" s="27">
        <v>840</v>
      </c>
      <c r="E129" s="1">
        <v>1140</v>
      </c>
      <c r="F129" s="5">
        <v>1500</v>
      </c>
      <c r="G129" s="5">
        <v>840</v>
      </c>
    </row>
    <row r="130" spans="2:7" s="1" customFormat="1" ht="15">
      <c r="B130" s="4"/>
      <c r="C130" s="4" t="s">
        <v>77</v>
      </c>
      <c r="D130" s="27">
        <v>0</v>
      </c>
      <c r="E130" s="1">
        <v>246</v>
      </c>
      <c r="F130" s="5">
        <v>1100</v>
      </c>
      <c r="G130" s="5">
        <v>600</v>
      </c>
    </row>
    <row r="131" spans="2:7" s="1" customFormat="1" ht="15">
      <c r="B131" s="4"/>
      <c r="C131" s="4" t="s">
        <v>18</v>
      </c>
      <c r="D131" s="27"/>
      <c r="E131" s="1">
        <v>0</v>
      </c>
      <c r="F131" s="5">
        <v>200</v>
      </c>
      <c r="G131" s="5">
        <v>100</v>
      </c>
    </row>
    <row r="132" spans="3:7" s="1" customFormat="1" ht="15" customHeight="1">
      <c r="C132" s="61" t="s">
        <v>53</v>
      </c>
      <c r="D132" s="27">
        <f>SUM(D129:D131)</f>
        <v>840</v>
      </c>
      <c r="E132" s="5">
        <f>SUM(E129:E131)</f>
        <v>1386</v>
      </c>
      <c r="F132" s="5">
        <f>SUM(F129:F131)</f>
        <v>2800</v>
      </c>
      <c r="G132" s="5">
        <f>SUM(G129:G131)</f>
        <v>1540</v>
      </c>
    </row>
    <row r="133" spans="2:7" s="2" customFormat="1" ht="15.75">
      <c r="B133" s="16"/>
      <c r="C133" s="63" t="s">
        <v>192</v>
      </c>
      <c r="D133" s="38">
        <f>SUM(D126,D132)</f>
        <v>1479</v>
      </c>
      <c r="E133" s="2">
        <f>SUM(E126,E132)</f>
        <v>1848</v>
      </c>
      <c r="F133" s="26">
        <f>SUM(F126,F132)</f>
        <v>4600</v>
      </c>
      <c r="G133" s="26">
        <f>SUM(G126,G132)</f>
        <v>2740</v>
      </c>
    </row>
    <row r="134" spans="2:7" s="2" customFormat="1" ht="14.25">
      <c r="B134" s="16"/>
      <c r="C134" s="16"/>
      <c r="D134" s="40"/>
      <c r="E134" s="40"/>
      <c r="F134" s="17"/>
      <c r="G134" s="17"/>
    </row>
    <row r="135" spans="2:7" s="2" customFormat="1" ht="14.25">
      <c r="B135" s="16"/>
      <c r="C135" s="16"/>
      <c r="D135" s="40"/>
      <c r="E135" s="40"/>
      <c r="F135" s="17"/>
      <c r="G135" s="17"/>
    </row>
    <row r="136" spans="2:7" s="2" customFormat="1" ht="14.25">
      <c r="B136" s="16"/>
      <c r="C136" s="16"/>
      <c r="D136" s="40"/>
      <c r="E136" s="40"/>
      <c r="F136" s="17"/>
      <c r="G136" s="17"/>
    </row>
    <row r="137" spans="2:7" s="2" customFormat="1" ht="14.25">
      <c r="B137" s="16"/>
      <c r="C137" s="16"/>
      <c r="D137" s="40"/>
      <c r="E137" s="40"/>
      <c r="F137" s="17"/>
      <c r="G137" s="17"/>
    </row>
    <row r="138" spans="2:7" s="2" customFormat="1" ht="14.25">
      <c r="B138" s="16"/>
      <c r="C138" s="16"/>
      <c r="D138" s="40"/>
      <c r="E138" s="40"/>
      <c r="F138" s="17"/>
      <c r="G138" s="17"/>
    </row>
    <row r="139" spans="2:7" s="2" customFormat="1" ht="14.25">
      <c r="B139" s="16"/>
      <c r="C139" s="16"/>
      <c r="D139" s="40"/>
      <c r="E139" s="40"/>
      <c r="F139" s="17"/>
      <c r="G139" s="17"/>
    </row>
    <row r="140" spans="2:7" s="2" customFormat="1" ht="14.25">
      <c r="B140" s="16"/>
      <c r="C140" s="16"/>
      <c r="D140" s="40"/>
      <c r="E140" s="40"/>
      <c r="F140" s="17"/>
      <c r="G140" s="17"/>
    </row>
    <row r="141" spans="2:7" s="2" customFormat="1" ht="14.25">
      <c r="B141" s="16"/>
      <c r="C141" s="16"/>
      <c r="D141" s="40"/>
      <c r="E141" s="40"/>
      <c r="F141" s="17"/>
      <c r="G141" s="17"/>
    </row>
    <row r="142" spans="2:7" s="2" customFormat="1" ht="14.25">
      <c r="B142" s="16"/>
      <c r="C142" s="16"/>
      <c r="D142" s="40"/>
      <c r="E142" s="40"/>
      <c r="F142" s="17"/>
      <c r="G142" s="17"/>
    </row>
    <row r="143" spans="2:7" s="2" customFormat="1" ht="14.25">
      <c r="B143" s="16"/>
      <c r="C143" s="16"/>
      <c r="D143" s="40"/>
      <c r="E143" s="40"/>
      <c r="F143" s="17"/>
      <c r="G143" s="17"/>
    </row>
    <row r="144" spans="2:7" s="2" customFormat="1" ht="14.25">
      <c r="B144" s="16"/>
      <c r="C144" s="16"/>
      <c r="D144" s="40"/>
      <c r="E144" s="40"/>
      <c r="F144" s="17"/>
      <c r="G144" s="17"/>
    </row>
    <row r="145" spans="2:7" s="2" customFormat="1" ht="14.25">
      <c r="B145" s="16"/>
      <c r="C145" s="16"/>
      <c r="D145" s="40"/>
      <c r="E145" s="40"/>
      <c r="F145" s="17"/>
      <c r="G145" s="17"/>
    </row>
    <row r="146" spans="2:7" s="2" customFormat="1" ht="14.25">
      <c r="B146" s="16"/>
      <c r="C146" s="16"/>
      <c r="D146" s="40"/>
      <c r="E146" s="40"/>
      <c r="F146" s="17"/>
      <c r="G146" s="17"/>
    </row>
    <row r="147" spans="2:7" s="2" customFormat="1" ht="14.25">
      <c r="B147" s="16"/>
      <c r="C147" s="16"/>
      <c r="D147" s="40"/>
      <c r="E147" s="40"/>
      <c r="F147" s="17"/>
      <c r="G147" s="17"/>
    </row>
    <row r="148" spans="2:7" s="2" customFormat="1" ht="14.25">
      <c r="B148" s="18"/>
      <c r="C148" s="18"/>
      <c r="D148" s="40"/>
      <c r="E148" s="40"/>
      <c r="F148" s="17"/>
      <c r="G148" s="17"/>
    </row>
    <row r="149" spans="2:7" s="2" customFormat="1" ht="14.25">
      <c r="B149" s="18"/>
      <c r="C149" s="18"/>
      <c r="D149" s="40"/>
      <c r="E149" s="40"/>
      <c r="F149" s="17"/>
      <c r="G149" s="17"/>
    </row>
    <row r="150" spans="2:7" s="2" customFormat="1" ht="14.25">
      <c r="B150" s="18"/>
      <c r="C150" s="18"/>
      <c r="D150" s="40"/>
      <c r="E150" s="40"/>
      <c r="F150" s="17"/>
      <c r="G150" s="17"/>
    </row>
    <row r="151" spans="2:7" s="2" customFormat="1" ht="14.25">
      <c r="B151" s="18"/>
      <c r="C151" s="18"/>
      <c r="D151" s="40"/>
      <c r="E151" s="40"/>
      <c r="F151" s="17"/>
      <c r="G151" s="17"/>
    </row>
    <row r="152" spans="2:7" s="2" customFormat="1" ht="14.25">
      <c r="B152" s="18"/>
      <c r="C152" s="18"/>
      <c r="D152" s="40"/>
      <c r="E152" s="40"/>
      <c r="F152" s="17"/>
      <c r="G152" s="17"/>
    </row>
    <row r="153" spans="1:7" s="1" customFormat="1" ht="15">
      <c r="A153" s="2"/>
      <c r="B153" s="18"/>
      <c r="C153" s="18"/>
      <c r="D153" s="40"/>
      <c r="E153" s="40"/>
      <c r="F153" s="17"/>
      <c r="G153" s="17"/>
    </row>
    <row r="154" spans="1:7" s="1" customFormat="1" ht="15">
      <c r="A154" s="2"/>
      <c r="B154" s="18"/>
      <c r="C154" s="18"/>
      <c r="D154" s="40"/>
      <c r="E154" s="40"/>
      <c r="F154" s="17"/>
      <c r="G154" s="17"/>
    </row>
    <row r="155" spans="1:7" s="1" customFormat="1" ht="15">
      <c r="A155" s="2"/>
      <c r="B155" s="18"/>
      <c r="C155" s="18"/>
      <c r="D155" s="40"/>
      <c r="E155" s="40"/>
      <c r="F155" s="17"/>
      <c r="G155" s="17"/>
    </row>
    <row r="156" spans="1:7" s="1" customFormat="1" ht="15">
      <c r="A156" s="2"/>
      <c r="B156" s="18"/>
      <c r="C156" s="18"/>
      <c r="D156" s="40"/>
      <c r="E156" s="40"/>
      <c r="F156" s="17"/>
      <c r="G156" s="17"/>
    </row>
    <row r="157" spans="1:7" s="1" customFormat="1" ht="15">
      <c r="A157" s="2"/>
      <c r="B157" s="18"/>
      <c r="C157" s="18"/>
      <c r="D157" s="40"/>
      <c r="E157" s="40"/>
      <c r="F157" s="17"/>
      <c r="G157" s="17"/>
    </row>
    <row r="158" spans="1:7" s="1" customFormat="1" ht="15">
      <c r="A158" s="2"/>
      <c r="B158" s="18"/>
      <c r="C158" s="18"/>
      <c r="D158" s="40"/>
      <c r="E158" s="40"/>
      <c r="F158" s="17"/>
      <c r="G158" s="17"/>
    </row>
    <row r="159" spans="1:7" s="1" customFormat="1" ht="15">
      <c r="A159" s="2"/>
      <c r="B159" s="18"/>
      <c r="C159" s="18"/>
      <c r="D159" s="40"/>
      <c r="E159" s="40"/>
      <c r="F159" s="17"/>
      <c r="G159" s="17"/>
    </row>
    <row r="160" spans="1:7" s="1" customFormat="1" ht="15">
      <c r="A160" s="2"/>
      <c r="B160" s="18"/>
      <c r="C160" s="18"/>
      <c r="D160" s="40"/>
      <c r="E160" s="40"/>
      <c r="F160" s="17"/>
      <c r="G160" s="17"/>
    </row>
    <row r="161" spans="1:7" s="1" customFormat="1" ht="15">
      <c r="A161" s="2"/>
      <c r="B161" s="18"/>
      <c r="C161" s="18"/>
      <c r="D161" s="40"/>
      <c r="E161" s="40"/>
      <c r="F161" s="17"/>
      <c r="G161" s="17"/>
    </row>
    <row r="162" spans="1:7" s="1" customFormat="1" ht="15">
      <c r="A162" s="2"/>
      <c r="B162" s="18"/>
      <c r="C162" s="18"/>
      <c r="D162" s="40"/>
      <c r="E162" s="40"/>
      <c r="F162" s="17"/>
      <c r="G162" s="17"/>
    </row>
    <row r="163" spans="1:7" s="1" customFormat="1" ht="15">
      <c r="A163" s="2"/>
      <c r="B163" s="18"/>
      <c r="C163" s="18"/>
      <c r="D163" s="40"/>
      <c r="E163" s="40"/>
      <c r="F163" s="19"/>
      <c r="G163" s="19"/>
    </row>
    <row r="164" spans="1:7" s="1" customFormat="1" ht="15">
      <c r="A164" s="2"/>
      <c r="B164" s="18"/>
      <c r="C164" s="18"/>
      <c r="D164" s="40"/>
      <c r="E164" s="40"/>
      <c r="F164" s="19"/>
      <c r="G164" s="19"/>
    </row>
    <row r="165" spans="1:7" s="1" customFormat="1" ht="15">
      <c r="A165" s="2"/>
      <c r="B165" s="18"/>
      <c r="C165" s="18"/>
      <c r="D165" s="40"/>
      <c r="E165" s="40"/>
      <c r="F165" s="19"/>
      <c r="G165" s="19"/>
    </row>
    <row r="166" spans="1:7" s="1" customFormat="1" ht="15">
      <c r="A166" s="2"/>
      <c r="B166" s="18"/>
      <c r="C166" s="18"/>
      <c r="D166" s="40"/>
      <c r="E166" s="40"/>
      <c r="F166" s="19"/>
      <c r="G166" s="19"/>
    </row>
    <row r="167" spans="4:7" s="1" customFormat="1" ht="15">
      <c r="D167" s="41"/>
      <c r="E167" s="41"/>
      <c r="F167" s="20"/>
      <c r="G167" s="20"/>
    </row>
    <row r="168" spans="4:7" s="1" customFormat="1" ht="15">
      <c r="D168" s="41"/>
      <c r="E168" s="41"/>
      <c r="F168" s="20"/>
      <c r="G168" s="20"/>
    </row>
    <row r="169" spans="4:7" s="1" customFormat="1" ht="15">
      <c r="D169" s="41"/>
      <c r="E169" s="41"/>
      <c r="F169" s="20"/>
      <c r="G169" s="20"/>
    </row>
    <row r="170" spans="4:7" s="1" customFormat="1" ht="15">
      <c r="D170" s="41"/>
      <c r="E170" s="41"/>
      <c r="F170" s="20"/>
      <c r="G170" s="20"/>
    </row>
    <row r="171" spans="4:7" s="1" customFormat="1" ht="15">
      <c r="D171" s="41"/>
      <c r="E171" s="41"/>
      <c r="F171" s="20"/>
      <c r="G171" s="20"/>
    </row>
    <row r="172" spans="4:7" s="1" customFormat="1" ht="15">
      <c r="D172" s="41"/>
      <c r="E172" s="41"/>
      <c r="F172" s="20"/>
      <c r="G172" s="20"/>
    </row>
    <row r="173" spans="4:7" s="1" customFormat="1" ht="15">
      <c r="D173" s="41"/>
      <c r="E173" s="41"/>
      <c r="F173" s="20"/>
      <c r="G173" s="20"/>
    </row>
    <row r="174" spans="4:7" s="1" customFormat="1" ht="15">
      <c r="D174" s="41"/>
      <c r="E174" s="41"/>
      <c r="F174" s="20"/>
      <c r="G174" s="20"/>
    </row>
    <row r="175" spans="4:7" s="1" customFormat="1" ht="15">
      <c r="D175" s="41"/>
      <c r="E175" s="41"/>
      <c r="F175" s="20"/>
      <c r="G175" s="20"/>
    </row>
    <row r="176" spans="4:7" s="1" customFormat="1" ht="15">
      <c r="D176" s="41"/>
      <c r="E176" s="41"/>
      <c r="F176" s="20"/>
      <c r="G176" s="20"/>
    </row>
    <row r="177" spans="4:7" s="1" customFormat="1" ht="15">
      <c r="D177" s="41"/>
      <c r="E177" s="41"/>
      <c r="F177" s="20"/>
      <c r="G177" s="20"/>
    </row>
    <row r="178" spans="4:7" s="1" customFormat="1" ht="15">
      <c r="D178" s="41"/>
      <c r="E178" s="41"/>
      <c r="F178" s="20"/>
      <c r="G178" s="20"/>
    </row>
    <row r="179" spans="4:7" s="1" customFormat="1" ht="15">
      <c r="D179" s="41"/>
      <c r="E179" s="41"/>
      <c r="F179" s="20"/>
      <c r="G179" s="20"/>
    </row>
    <row r="180" spans="4:7" s="1" customFormat="1" ht="15">
      <c r="D180" s="41"/>
      <c r="E180" s="41"/>
      <c r="F180" s="20"/>
      <c r="G180" s="20"/>
    </row>
    <row r="181" spans="4:7" s="1" customFormat="1" ht="15">
      <c r="D181" s="41"/>
      <c r="E181" s="41"/>
      <c r="F181" s="20"/>
      <c r="G181" s="20"/>
    </row>
    <row r="182" spans="4:7" s="1" customFormat="1" ht="15">
      <c r="D182" s="41"/>
      <c r="E182" s="41"/>
      <c r="F182" s="20"/>
      <c r="G182" s="20"/>
    </row>
    <row r="183" spans="4:7" s="1" customFormat="1" ht="15">
      <c r="D183" s="41"/>
      <c r="E183" s="41"/>
      <c r="F183" s="20"/>
      <c r="G183" s="20"/>
    </row>
    <row r="184" spans="4:7" s="1" customFormat="1" ht="15">
      <c r="D184" s="41"/>
      <c r="E184" s="41"/>
      <c r="F184" s="20"/>
      <c r="G184" s="20"/>
    </row>
    <row r="185" spans="4:7" s="1" customFormat="1" ht="15">
      <c r="D185" s="41"/>
      <c r="E185" s="41"/>
      <c r="F185" s="20"/>
      <c r="G185" s="20"/>
    </row>
    <row r="186" spans="4:7" s="1" customFormat="1" ht="15">
      <c r="D186" s="41"/>
      <c r="E186" s="41"/>
      <c r="F186" s="20"/>
      <c r="G186" s="20"/>
    </row>
    <row r="187" spans="4:7" s="1" customFormat="1" ht="15">
      <c r="D187" s="41"/>
      <c r="E187" s="41"/>
      <c r="F187" s="20"/>
      <c r="G187" s="20"/>
    </row>
    <row r="188" spans="4:5" s="1" customFormat="1" ht="15">
      <c r="D188" s="41"/>
      <c r="E188" s="41"/>
    </row>
    <row r="189" spans="4:5" s="1" customFormat="1" ht="15">
      <c r="D189" s="41"/>
      <c r="E189" s="41"/>
    </row>
    <row r="190" spans="4:5" s="1" customFormat="1" ht="15">
      <c r="D190" s="41"/>
      <c r="E190" s="41"/>
    </row>
    <row r="191" spans="4:5" s="1" customFormat="1" ht="15">
      <c r="D191" s="41"/>
      <c r="E191" s="41"/>
    </row>
    <row r="192" spans="4:5" s="1" customFormat="1" ht="15">
      <c r="D192" s="41"/>
      <c r="E192" s="41"/>
    </row>
    <row r="193" spans="4:5" s="1" customFormat="1" ht="15">
      <c r="D193" s="41"/>
      <c r="E193" s="41"/>
    </row>
    <row r="194" spans="4:5" s="1" customFormat="1" ht="15">
      <c r="D194" s="41"/>
      <c r="E194" s="41"/>
    </row>
    <row r="195" spans="4:5" s="1" customFormat="1" ht="15">
      <c r="D195" s="41"/>
      <c r="E195" s="41"/>
    </row>
    <row r="196" spans="4:5" s="1" customFormat="1" ht="15">
      <c r="D196" s="41"/>
      <c r="E196" s="41"/>
    </row>
    <row r="197" spans="4:5" s="1" customFormat="1" ht="15">
      <c r="D197" s="41"/>
      <c r="E197" s="41"/>
    </row>
    <row r="198" spans="4:5" s="1" customFormat="1" ht="15">
      <c r="D198" s="41"/>
      <c r="E198" s="41"/>
    </row>
    <row r="199" spans="4:5" s="1" customFormat="1" ht="15">
      <c r="D199" s="41"/>
      <c r="E199" s="41"/>
    </row>
    <row r="200" spans="4:5" s="1" customFormat="1" ht="15">
      <c r="D200" s="41"/>
      <c r="E200" s="41"/>
    </row>
    <row r="201" spans="4:5" s="1" customFormat="1" ht="15">
      <c r="D201" s="41"/>
      <c r="E201" s="41"/>
    </row>
    <row r="202" spans="4:5" s="1" customFormat="1" ht="15">
      <c r="D202" s="41"/>
      <c r="E202" s="41"/>
    </row>
    <row r="203" spans="4:5" s="1" customFormat="1" ht="15">
      <c r="D203" s="41"/>
      <c r="E203" s="41"/>
    </row>
    <row r="204" spans="4:5" s="1" customFormat="1" ht="15">
      <c r="D204" s="41"/>
      <c r="E204" s="41"/>
    </row>
    <row r="205" spans="4:5" s="1" customFormat="1" ht="15">
      <c r="D205" s="41"/>
      <c r="E205" s="41"/>
    </row>
    <row r="206" spans="4:5" s="1" customFormat="1" ht="15">
      <c r="D206" s="41"/>
      <c r="E206" s="41"/>
    </row>
    <row r="207" spans="4:5" s="1" customFormat="1" ht="15">
      <c r="D207" s="41"/>
      <c r="E207" s="41"/>
    </row>
    <row r="208" spans="4:5" s="1" customFormat="1" ht="15">
      <c r="D208" s="41"/>
      <c r="E208" s="41"/>
    </row>
    <row r="209" spans="4:5" s="1" customFormat="1" ht="15">
      <c r="D209" s="41"/>
      <c r="E209" s="41"/>
    </row>
    <row r="210" spans="4:5" s="1" customFormat="1" ht="15">
      <c r="D210" s="41"/>
      <c r="E210" s="41"/>
    </row>
    <row r="211" spans="4:5" s="1" customFormat="1" ht="15">
      <c r="D211" s="41"/>
      <c r="E211" s="41"/>
    </row>
    <row r="212" spans="4:5" s="1" customFormat="1" ht="15">
      <c r="D212" s="41"/>
      <c r="E212" s="41"/>
    </row>
    <row r="213" spans="4:5" s="1" customFormat="1" ht="15">
      <c r="D213" s="41"/>
      <c r="E213" s="41"/>
    </row>
    <row r="214" spans="4:5" s="1" customFormat="1" ht="15">
      <c r="D214" s="41"/>
      <c r="E214" s="41"/>
    </row>
    <row r="215" spans="4:5" s="1" customFormat="1" ht="15">
      <c r="D215" s="41"/>
      <c r="E215" s="41"/>
    </row>
    <row r="216" spans="4:5" s="1" customFormat="1" ht="15">
      <c r="D216" s="41"/>
      <c r="E216" s="41"/>
    </row>
    <row r="217" spans="4:5" s="1" customFormat="1" ht="15">
      <c r="D217" s="41"/>
      <c r="E217" s="41"/>
    </row>
    <row r="218" spans="4:5" s="1" customFormat="1" ht="15">
      <c r="D218" s="41"/>
      <c r="E218" s="41"/>
    </row>
    <row r="219" spans="4:5" s="1" customFormat="1" ht="15">
      <c r="D219" s="41"/>
      <c r="E219" s="41"/>
    </row>
    <row r="220" spans="4:5" s="1" customFormat="1" ht="15">
      <c r="D220" s="41"/>
      <c r="E220" s="41"/>
    </row>
    <row r="221" spans="4:5" s="1" customFormat="1" ht="15">
      <c r="D221" s="41"/>
      <c r="E221" s="41"/>
    </row>
    <row r="222" spans="4:5" s="1" customFormat="1" ht="15">
      <c r="D222" s="41"/>
      <c r="E222" s="41"/>
    </row>
    <row r="223" spans="4:5" s="1" customFormat="1" ht="15">
      <c r="D223" s="41"/>
      <c r="E223" s="41"/>
    </row>
    <row r="224" spans="4:5" s="1" customFormat="1" ht="15">
      <c r="D224" s="41"/>
      <c r="E224" s="41"/>
    </row>
    <row r="225" spans="4:5" s="1" customFormat="1" ht="15">
      <c r="D225" s="41"/>
      <c r="E225" s="41"/>
    </row>
    <row r="226" spans="4:5" s="1" customFormat="1" ht="15">
      <c r="D226" s="41"/>
      <c r="E226" s="41"/>
    </row>
    <row r="227" spans="4:5" s="1" customFormat="1" ht="15">
      <c r="D227" s="41"/>
      <c r="E227" s="41"/>
    </row>
    <row r="228" spans="4:5" s="1" customFormat="1" ht="15">
      <c r="D228" s="41"/>
      <c r="E228" s="41"/>
    </row>
    <row r="229" spans="4:5" s="1" customFormat="1" ht="15">
      <c r="D229" s="41"/>
      <c r="E229" s="41"/>
    </row>
    <row r="230" spans="4:5" s="1" customFormat="1" ht="15">
      <c r="D230" s="41"/>
      <c r="E230" s="41"/>
    </row>
    <row r="231" spans="4:5" s="1" customFormat="1" ht="15">
      <c r="D231" s="41"/>
      <c r="E231" s="41"/>
    </row>
    <row r="232" spans="4:5" s="1" customFormat="1" ht="15">
      <c r="D232" s="41"/>
      <c r="E232" s="41"/>
    </row>
    <row r="233" spans="4:5" s="1" customFormat="1" ht="15">
      <c r="D233" s="41"/>
      <c r="E233" s="41"/>
    </row>
    <row r="234" spans="4:5" s="1" customFormat="1" ht="15">
      <c r="D234" s="41"/>
      <c r="E234" s="41"/>
    </row>
    <row r="235" spans="4:5" s="1" customFormat="1" ht="15">
      <c r="D235" s="41"/>
      <c r="E235" s="41"/>
    </row>
    <row r="236" spans="4:5" s="1" customFormat="1" ht="15">
      <c r="D236" s="41"/>
      <c r="E236" s="41"/>
    </row>
    <row r="237" spans="4:5" s="1" customFormat="1" ht="15">
      <c r="D237" s="41"/>
      <c r="E237" s="41"/>
    </row>
    <row r="238" spans="4:5" s="1" customFormat="1" ht="15">
      <c r="D238" s="41"/>
      <c r="E238" s="41"/>
    </row>
    <row r="239" spans="4:5" s="1" customFormat="1" ht="15">
      <c r="D239" s="41"/>
      <c r="E239" s="41"/>
    </row>
    <row r="240" spans="4:5" s="1" customFormat="1" ht="15">
      <c r="D240" s="41"/>
      <c r="E240" s="41"/>
    </row>
    <row r="241" spans="4:5" s="1" customFormat="1" ht="15">
      <c r="D241" s="41"/>
      <c r="E241" s="41"/>
    </row>
    <row r="242" spans="4:5" s="1" customFormat="1" ht="15">
      <c r="D242" s="41"/>
      <c r="E242" s="41"/>
    </row>
    <row r="243" spans="4:5" s="1" customFormat="1" ht="15">
      <c r="D243" s="41"/>
      <c r="E243" s="41"/>
    </row>
    <row r="244" spans="4:5" s="1" customFormat="1" ht="15">
      <c r="D244" s="41"/>
      <c r="E244" s="41"/>
    </row>
    <row r="245" spans="4:5" s="1" customFormat="1" ht="15">
      <c r="D245" s="41"/>
      <c r="E245" s="41"/>
    </row>
    <row r="246" spans="4:5" s="1" customFormat="1" ht="15">
      <c r="D246" s="41"/>
      <c r="E246" s="41"/>
    </row>
    <row r="247" spans="4:5" s="1" customFormat="1" ht="15">
      <c r="D247" s="41"/>
      <c r="E247" s="41"/>
    </row>
    <row r="248" spans="4:5" s="1" customFormat="1" ht="15">
      <c r="D248" s="41"/>
      <c r="E248" s="41"/>
    </row>
    <row r="249" spans="4:5" s="1" customFormat="1" ht="15">
      <c r="D249" s="41"/>
      <c r="E249" s="41"/>
    </row>
    <row r="250" spans="4:5" s="1" customFormat="1" ht="15">
      <c r="D250" s="41"/>
      <c r="E250" s="41"/>
    </row>
    <row r="251" spans="4:5" s="1" customFormat="1" ht="15">
      <c r="D251" s="41"/>
      <c r="E251" s="41"/>
    </row>
    <row r="252" spans="4:5" s="1" customFormat="1" ht="15">
      <c r="D252" s="41"/>
      <c r="E252" s="41"/>
    </row>
    <row r="253" spans="4:5" s="1" customFormat="1" ht="15">
      <c r="D253" s="41"/>
      <c r="E253" s="41"/>
    </row>
    <row r="254" spans="4:5" s="1" customFormat="1" ht="15">
      <c r="D254" s="41"/>
      <c r="E254" s="41"/>
    </row>
    <row r="255" spans="4:5" s="1" customFormat="1" ht="15">
      <c r="D255" s="41"/>
      <c r="E255" s="41"/>
    </row>
    <row r="256" spans="4:5" s="1" customFormat="1" ht="15">
      <c r="D256" s="41"/>
      <c r="E256" s="41"/>
    </row>
    <row r="257" spans="4:5" s="1" customFormat="1" ht="15">
      <c r="D257" s="41"/>
      <c r="E257" s="41"/>
    </row>
    <row r="258" spans="4:5" s="1" customFormat="1" ht="15">
      <c r="D258" s="41"/>
      <c r="E258" s="41"/>
    </row>
    <row r="259" spans="4:5" s="1" customFormat="1" ht="15">
      <c r="D259" s="41"/>
      <c r="E259" s="41"/>
    </row>
  </sheetData>
  <sheetProtection/>
  <mergeCells count="4">
    <mergeCell ref="A1:G1"/>
    <mergeCell ref="A2:G2"/>
    <mergeCell ref="A3:G3"/>
    <mergeCell ref="A4:G4"/>
  </mergeCells>
  <printOptions/>
  <pageMargins left="0.7479166666666667" right="0.7479166666666667" top="0.75" bottom="0.75" header="0.5118055555555556" footer="0.5118055555555556"/>
  <pageSetup horizontalDpi="600" verticalDpi="600" orientation="portrait" scale="83" r:id="rId3"/>
  <rowBreaks count="2" manualBreakCount="2">
    <brk id="49" max="255" man="1"/>
    <brk id="9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47"/>
  <sheetViews>
    <sheetView view="pageBreakPreview" zoomScale="85" zoomScaleSheetLayoutView="85" zoomScalePageLayoutView="0" workbookViewId="0" topLeftCell="A16">
      <selection activeCell="E54" sqref="E54"/>
    </sheetView>
  </sheetViews>
  <sheetFormatPr defaultColWidth="9.140625" defaultRowHeight="12.75"/>
  <cols>
    <col min="1" max="1" width="4.7109375" style="0" customWidth="1"/>
    <col min="2" max="2" width="41.7109375" style="0" customWidth="1"/>
    <col min="3" max="6" width="15.7109375" style="0" customWidth="1"/>
    <col min="7" max="7" width="13.28125" style="0" customWidth="1"/>
    <col min="8" max="8" width="9.57421875" style="0" hidden="1" customWidth="1"/>
    <col min="9" max="12" width="0" style="0" hidden="1" customWidth="1"/>
  </cols>
  <sheetData>
    <row r="1" spans="1:6" s="1" customFormat="1" ht="15" customHeight="1">
      <c r="A1" s="73" t="s">
        <v>0</v>
      </c>
      <c r="B1" s="73"/>
      <c r="C1" s="73"/>
      <c r="D1" s="73"/>
      <c r="E1" s="73"/>
      <c r="F1" s="73"/>
    </row>
    <row r="2" spans="1:6" s="1" customFormat="1" ht="15" customHeight="1">
      <c r="A2" s="73" t="s">
        <v>177</v>
      </c>
      <c r="B2" s="73"/>
      <c r="C2" s="73"/>
      <c r="D2" s="73"/>
      <c r="E2" s="73"/>
      <c r="F2" s="73"/>
    </row>
    <row r="3" spans="1:6" s="1" customFormat="1" ht="15" customHeight="1">
      <c r="A3" s="75" t="s">
        <v>78</v>
      </c>
      <c r="B3" s="75"/>
      <c r="C3" s="75"/>
      <c r="D3" s="75"/>
      <c r="E3" s="75"/>
      <c r="F3" s="75"/>
    </row>
    <row r="4" spans="1:6" s="1" customFormat="1" ht="15" customHeight="1">
      <c r="A4" s="73" t="s">
        <v>144</v>
      </c>
      <c r="B4" s="73"/>
      <c r="C4" s="73"/>
      <c r="D4" s="73"/>
      <c r="E4" s="73"/>
      <c r="F4" s="73"/>
    </row>
    <row r="5" spans="1:6" s="2" customFormat="1" ht="14.25">
      <c r="A5" s="74"/>
      <c r="B5" s="74"/>
      <c r="C5" s="74"/>
      <c r="D5" s="74"/>
      <c r="E5" s="74"/>
      <c r="F5" s="74"/>
    </row>
    <row r="6" spans="1:6" s="1" customFormat="1" ht="15">
      <c r="A6" s="36"/>
      <c r="B6" s="36"/>
      <c r="C6" s="3">
        <v>2018</v>
      </c>
      <c r="D6" s="3">
        <v>2019</v>
      </c>
      <c r="E6" s="25">
        <v>2019</v>
      </c>
      <c r="F6" s="25">
        <v>2020</v>
      </c>
    </row>
    <row r="7" spans="1:6" s="1" customFormat="1" ht="15">
      <c r="A7" s="36"/>
      <c r="B7" s="36"/>
      <c r="C7" s="3" t="s">
        <v>2</v>
      </c>
      <c r="D7" s="3" t="s">
        <v>181</v>
      </c>
      <c r="E7" s="25" t="s">
        <v>172</v>
      </c>
      <c r="F7" s="3" t="s">
        <v>4</v>
      </c>
    </row>
    <row r="8" spans="1:6" s="2" customFormat="1" ht="14.25">
      <c r="A8" s="58" t="s">
        <v>5</v>
      </c>
      <c r="B8" s="58"/>
      <c r="C8" s="58"/>
      <c r="E8" s="58" t="s">
        <v>182</v>
      </c>
      <c r="F8" s="58"/>
    </row>
    <row r="9" spans="1:6" s="1" customFormat="1" ht="15" customHeight="1">
      <c r="A9" s="36"/>
      <c r="B9" s="36"/>
      <c r="C9" s="36"/>
      <c r="E9" s="36"/>
      <c r="F9" s="36"/>
    </row>
    <row r="10" spans="1:6" s="1" customFormat="1" ht="15" customHeight="1">
      <c r="A10" s="58" t="s">
        <v>5</v>
      </c>
      <c r="B10" s="58"/>
      <c r="C10" s="58"/>
      <c r="E10" s="58"/>
      <c r="F10" s="58"/>
    </row>
    <row r="11" spans="2:6" s="1" customFormat="1" ht="31.5">
      <c r="B11" s="64" t="s">
        <v>7</v>
      </c>
      <c r="C11" s="5">
        <v>1377116</v>
      </c>
      <c r="D11" s="31">
        <f>F47</f>
        <v>1390273</v>
      </c>
      <c r="E11" s="5">
        <f>C47</f>
        <v>1330263</v>
      </c>
      <c r="F11" s="5">
        <f>E47</f>
        <v>1361448</v>
      </c>
    </row>
    <row r="12" spans="1:6" s="2" customFormat="1" ht="14.25">
      <c r="A12" s="58"/>
      <c r="B12" s="58"/>
      <c r="C12" s="58"/>
      <c r="E12" s="58"/>
      <c r="F12" s="58"/>
    </row>
    <row r="13" spans="1:6" s="1" customFormat="1" ht="15" customHeight="1">
      <c r="A13" s="36"/>
      <c r="B13" s="36"/>
      <c r="C13" s="36"/>
      <c r="E13" s="36"/>
      <c r="F13" s="36"/>
    </row>
    <row r="14" spans="1:6" s="21" customFormat="1" ht="8.25">
      <c r="A14" s="56"/>
      <c r="B14" s="56"/>
      <c r="C14" s="56"/>
      <c r="E14" s="56"/>
      <c r="F14" s="56"/>
    </row>
    <row r="15" spans="2:6" s="1" customFormat="1" ht="15">
      <c r="B15" s="1" t="s">
        <v>79</v>
      </c>
      <c r="C15" s="5">
        <v>65208</v>
      </c>
      <c r="D15" s="1">
        <v>79318</v>
      </c>
      <c r="E15" s="5">
        <v>99145</v>
      </c>
      <c r="F15" s="5">
        <v>70405</v>
      </c>
    </row>
    <row r="16" spans="2:6" s="1" customFormat="1" ht="15">
      <c r="B16" s="1" t="s">
        <v>132</v>
      </c>
      <c r="C16" s="5"/>
      <c r="E16" s="5"/>
      <c r="F16" s="5"/>
    </row>
    <row r="17" spans="2:6" s="1" customFormat="1" ht="15">
      <c r="B17" s="43" t="s">
        <v>81</v>
      </c>
      <c r="C17" s="1">
        <v>13651</v>
      </c>
      <c r="D17" s="1">
        <v>6595</v>
      </c>
      <c r="E17" s="5">
        <v>7000</v>
      </c>
      <c r="F17" s="5">
        <v>2000</v>
      </c>
    </row>
    <row r="18" spans="2:6" s="1" customFormat="1" ht="15">
      <c r="B18" s="1" t="s">
        <v>82</v>
      </c>
      <c r="C18" s="5">
        <v>0</v>
      </c>
      <c r="E18" s="5"/>
      <c r="F18" s="5">
        <v>81660</v>
      </c>
    </row>
    <row r="19" spans="2:6" s="1" customFormat="1" ht="15">
      <c r="B19" s="1" t="s">
        <v>83</v>
      </c>
      <c r="C19" s="5">
        <v>63</v>
      </c>
      <c r="D19" s="1">
        <v>65</v>
      </c>
      <c r="E19" s="5">
        <v>100</v>
      </c>
      <c r="F19" s="5">
        <v>60</v>
      </c>
    </row>
    <row r="20" spans="2:6" s="1" customFormat="1" ht="15">
      <c r="B20" s="1" t="s">
        <v>84</v>
      </c>
      <c r="C20" s="5"/>
      <c r="E20" s="5"/>
      <c r="F20" s="5"/>
    </row>
    <row r="21" spans="2:6" s="1" customFormat="1" ht="15.75">
      <c r="B21" s="62" t="s">
        <v>85</v>
      </c>
      <c r="C21" s="5">
        <f>SUM(C15:C20)</f>
        <v>78922</v>
      </c>
      <c r="D21" s="1">
        <f>SUM(D15:D20)</f>
        <v>85978</v>
      </c>
      <c r="E21" s="5">
        <v>160185</v>
      </c>
      <c r="F21" s="5">
        <f>SUM(F15:F20)</f>
        <v>154125</v>
      </c>
    </row>
    <row r="22" spans="1:6" s="1" customFormat="1" ht="15">
      <c r="A22" s="36"/>
      <c r="B22" s="36"/>
      <c r="C22" s="36"/>
      <c r="E22" s="36"/>
      <c r="F22" s="36"/>
    </row>
    <row r="23" spans="1:6" s="1" customFormat="1" ht="15" customHeight="1">
      <c r="A23" s="36"/>
      <c r="B23" s="36"/>
      <c r="C23" s="5">
        <f>SUM(C11+C21)</f>
        <v>1456038</v>
      </c>
      <c r="D23" s="5">
        <f>SUM(D11+D21)</f>
        <v>1476251</v>
      </c>
      <c r="E23" s="5">
        <f>SUM(E11+E21)</f>
        <v>1490448</v>
      </c>
      <c r="F23" s="5">
        <f>SUM(F11+F21)</f>
        <v>1515573</v>
      </c>
    </row>
    <row r="24" spans="1:6" s="1" customFormat="1" ht="15">
      <c r="A24" s="36"/>
      <c r="B24" s="36"/>
      <c r="C24" s="36"/>
      <c r="E24" s="36"/>
      <c r="F24" s="36"/>
    </row>
    <row r="25" spans="1:6" s="1" customFormat="1" ht="15" customHeight="1">
      <c r="A25" s="36"/>
      <c r="B25" s="36"/>
      <c r="C25" s="36"/>
      <c r="E25" s="36"/>
      <c r="F25" s="36"/>
    </row>
    <row r="26" spans="1:6" s="21" customFormat="1" ht="8.25">
      <c r="A26" s="56"/>
      <c r="B26" s="56"/>
      <c r="C26" s="56"/>
      <c r="E26" s="56"/>
      <c r="F26" s="56"/>
    </row>
    <row r="27" spans="2:6" s="1" customFormat="1" ht="15">
      <c r="B27" s="1" t="s">
        <v>34</v>
      </c>
      <c r="C27" s="5"/>
      <c r="D27" s="1">
        <v>0</v>
      </c>
      <c r="E27" s="5">
        <v>1000</v>
      </c>
      <c r="F27" s="5">
        <v>0</v>
      </c>
    </row>
    <row r="28" spans="2:6" s="1" customFormat="1" ht="15">
      <c r="B28" s="1" t="s">
        <v>36</v>
      </c>
      <c r="C28" s="5">
        <v>12000</v>
      </c>
      <c r="D28" s="1">
        <v>7000</v>
      </c>
      <c r="E28" s="5">
        <v>12000</v>
      </c>
      <c r="F28" s="5">
        <v>12000</v>
      </c>
    </row>
    <row r="29" spans="2:6" s="1" customFormat="1" ht="15">
      <c r="B29" s="1" t="s">
        <v>77</v>
      </c>
      <c r="C29" s="5">
        <v>1590</v>
      </c>
      <c r="D29" s="1">
        <v>515</v>
      </c>
      <c r="E29" s="5">
        <v>2000</v>
      </c>
      <c r="F29" s="1">
        <v>2000</v>
      </c>
    </row>
    <row r="30" spans="2:6" s="1" customFormat="1" ht="15">
      <c r="B30" s="1" t="s">
        <v>88</v>
      </c>
      <c r="C30" s="5">
        <v>4038</v>
      </c>
      <c r="D30" s="1">
        <v>4690</v>
      </c>
      <c r="E30" s="5">
        <v>5000</v>
      </c>
      <c r="F30" s="1">
        <v>5000</v>
      </c>
    </row>
    <row r="31" spans="2:6" s="1" customFormat="1" ht="15">
      <c r="B31" s="1" t="s">
        <v>41</v>
      </c>
      <c r="C31" s="5">
        <v>4914</v>
      </c>
      <c r="D31" s="1">
        <v>2056</v>
      </c>
      <c r="E31" s="5">
        <v>5000</v>
      </c>
      <c r="F31" s="1">
        <v>5000</v>
      </c>
    </row>
    <row r="32" spans="2:6" s="1" customFormat="1" ht="15">
      <c r="B32" s="1" t="s">
        <v>59</v>
      </c>
      <c r="C32" s="5">
        <v>6249</v>
      </c>
      <c r="D32" s="1">
        <v>4328</v>
      </c>
      <c r="E32" s="5">
        <v>7000</v>
      </c>
      <c r="F32" s="1">
        <v>7000</v>
      </c>
    </row>
    <row r="33" spans="2:6" s="1" customFormat="1" ht="15">
      <c r="B33" s="1" t="s">
        <v>89</v>
      </c>
      <c r="C33" s="5">
        <v>1577</v>
      </c>
      <c r="D33" s="1">
        <v>2859</v>
      </c>
      <c r="E33" s="5">
        <v>1500</v>
      </c>
      <c r="F33" s="1">
        <v>3000</v>
      </c>
    </row>
    <row r="34" spans="2:11" s="1" customFormat="1" ht="15">
      <c r="B34" s="1" t="s">
        <v>47</v>
      </c>
      <c r="C34" s="5">
        <v>6114</v>
      </c>
      <c r="D34" s="1">
        <v>3537</v>
      </c>
      <c r="E34" s="5">
        <v>5000</v>
      </c>
      <c r="F34" s="1">
        <v>5000</v>
      </c>
      <c r="K34" s="33">
        <v>1377116</v>
      </c>
    </row>
    <row r="35" spans="2:11" s="1" customFormat="1" ht="15">
      <c r="B35" s="1" t="s">
        <v>147</v>
      </c>
      <c r="C35" s="5">
        <v>1956</v>
      </c>
      <c r="D35" s="1">
        <v>885</v>
      </c>
      <c r="E35" s="5">
        <v>4000</v>
      </c>
      <c r="F35" s="1">
        <v>2500</v>
      </c>
      <c r="K35" s="32" t="s">
        <v>145</v>
      </c>
    </row>
    <row r="36" spans="2:6" s="1" customFormat="1" ht="15">
      <c r="B36" s="1" t="s">
        <v>175</v>
      </c>
      <c r="C36" s="5">
        <v>296</v>
      </c>
      <c r="D36" s="1">
        <v>1251</v>
      </c>
      <c r="E36" s="5">
        <v>3000</v>
      </c>
      <c r="F36" s="1">
        <v>3000</v>
      </c>
    </row>
    <row r="37" spans="2:6" s="1" customFormat="1" ht="15">
      <c r="B37" s="1" t="s">
        <v>148</v>
      </c>
      <c r="C37" s="5">
        <v>7948</v>
      </c>
      <c r="D37" s="1">
        <v>175</v>
      </c>
      <c r="E37" s="5">
        <v>5000</v>
      </c>
      <c r="F37" s="1">
        <v>5000</v>
      </c>
    </row>
    <row r="38" spans="2:9" s="1" customFormat="1" ht="15">
      <c r="B38" s="43" t="s">
        <v>137</v>
      </c>
      <c r="C38" s="72">
        <v>67337</v>
      </c>
      <c r="D38" s="43">
        <v>65000</v>
      </c>
      <c r="E38" s="5">
        <v>65000</v>
      </c>
      <c r="F38" s="1">
        <v>65000</v>
      </c>
      <c r="H38" s="31">
        <f>SUM(C27:C39)</f>
        <v>115775</v>
      </c>
      <c r="I38" s="31">
        <f>SUM(H38-C21)</f>
        <v>36853</v>
      </c>
    </row>
    <row r="39" spans="2:6" s="1" customFormat="1" ht="15">
      <c r="B39" s="43" t="s">
        <v>131</v>
      </c>
      <c r="C39" s="5">
        <v>1756</v>
      </c>
      <c r="D39" s="1">
        <v>0</v>
      </c>
      <c r="E39" s="5">
        <v>5000</v>
      </c>
      <c r="F39" s="1">
        <v>1800</v>
      </c>
    </row>
    <row r="40" spans="2:6" s="1" customFormat="1" ht="15">
      <c r="B40" s="1" t="s">
        <v>90</v>
      </c>
      <c r="C40" s="5"/>
      <c r="E40" s="5"/>
      <c r="F40" s="5"/>
    </row>
    <row r="41" spans="2:6" s="1" customFormat="1" ht="15">
      <c r="B41" s="1" t="s">
        <v>91</v>
      </c>
      <c r="C41" s="5">
        <v>5000</v>
      </c>
      <c r="D41" s="1">
        <v>2500</v>
      </c>
      <c r="E41" s="5">
        <v>5000</v>
      </c>
      <c r="F41" s="5">
        <v>5000</v>
      </c>
    </row>
    <row r="42" spans="2:6" s="1" customFormat="1" ht="15">
      <c r="B42" s="1" t="s">
        <v>92</v>
      </c>
      <c r="C42" s="5"/>
      <c r="E42" s="5">
        <v>0</v>
      </c>
      <c r="F42" s="5">
        <v>0</v>
      </c>
    </row>
    <row r="43" spans="2:6" s="1" customFormat="1" ht="15">
      <c r="B43" s="43" t="s">
        <v>146</v>
      </c>
      <c r="C43" s="5">
        <v>5000</v>
      </c>
      <c r="D43" s="1">
        <v>3000</v>
      </c>
      <c r="E43" s="5">
        <v>3500</v>
      </c>
      <c r="F43" s="5">
        <v>4000</v>
      </c>
    </row>
    <row r="44" spans="1:6" s="1" customFormat="1" ht="15">
      <c r="A44" s="36"/>
      <c r="B44" s="36"/>
      <c r="C44" s="36"/>
      <c r="E44" s="36"/>
      <c r="F44" s="36"/>
    </row>
    <row r="45" spans="2:6" s="1" customFormat="1" ht="15">
      <c r="B45" s="1" t="s">
        <v>93</v>
      </c>
      <c r="C45" s="5">
        <f>SUM(C27:C43)</f>
        <v>125775</v>
      </c>
      <c r="D45" s="1">
        <f>SUM(D27:D43)</f>
        <v>97796</v>
      </c>
      <c r="E45" s="5">
        <f>SUM(E27:E43)</f>
        <v>129000</v>
      </c>
      <c r="F45" s="5">
        <f>SUM(F27:F43)</f>
        <v>125300</v>
      </c>
    </row>
    <row r="46" spans="1:6" ht="15">
      <c r="A46" s="36"/>
      <c r="B46" s="36"/>
      <c r="C46" s="36"/>
      <c r="E46" s="36"/>
      <c r="F46" s="36"/>
    </row>
    <row r="47" spans="2:6" s="1" customFormat="1" ht="15">
      <c r="B47" s="22" t="s">
        <v>94</v>
      </c>
      <c r="C47" s="5">
        <f>SUM(C23-C45)</f>
        <v>1330263</v>
      </c>
      <c r="D47" s="5">
        <f>SUM(D23-D45)</f>
        <v>1378455</v>
      </c>
      <c r="E47" s="5">
        <f>SUM(E23-E45)</f>
        <v>1361448</v>
      </c>
      <c r="F47" s="5">
        <f>SUM(F23-F45)</f>
        <v>1390273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76"/>
  <sheetViews>
    <sheetView zoomScaleSheetLayoutView="100" zoomScalePageLayoutView="0" workbookViewId="0" topLeftCell="A10">
      <selection activeCell="C47" sqref="C47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15.7109375" style="0" customWidth="1"/>
  </cols>
  <sheetData>
    <row r="1" spans="1:5" s="1" customFormat="1" ht="15" customHeight="1">
      <c r="A1" s="73" t="s">
        <v>0</v>
      </c>
      <c r="B1" s="73"/>
      <c r="C1" s="73"/>
      <c r="D1" s="73"/>
      <c r="E1" s="73"/>
    </row>
    <row r="2" spans="1:5" s="1" customFormat="1" ht="15" customHeight="1">
      <c r="A2" s="73" t="s">
        <v>1</v>
      </c>
      <c r="B2" s="73"/>
      <c r="C2" s="73"/>
      <c r="D2" s="73"/>
      <c r="E2" s="73"/>
    </row>
    <row r="3" spans="1:5" s="1" customFormat="1" ht="15" customHeight="1">
      <c r="A3" s="75" t="s">
        <v>95</v>
      </c>
      <c r="B3" s="75"/>
      <c r="C3" s="75"/>
      <c r="D3" s="75"/>
      <c r="E3" s="75"/>
    </row>
    <row r="4" spans="1:5" s="1" customFormat="1" ht="15" customHeight="1">
      <c r="A4" s="73" t="s">
        <v>143</v>
      </c>
      <c r="B4" s="73"/>
      <c r="C4" s="73"/>
      <c r="D4" s="73"/>
      <c r="E4" s="73"/>
    </row>
    <row r="5" spans="1:5" s="2" customFormat="1" ht="14.25">
      <c r="A5" s="74"/>
      <c r="B5" s="74"/>
      <c r="C5" s="74"/>
      <c r="D5" s="74"/>
      <c r="E5" s="74"/>
    </row>
    <row r="6" spans="1:5" s="1" customFormat="1" ht="15">
      <c r="A6" s="76"/>
      <c r="B6" s="76"/>
      <c r="C6" s="3">
        <v>2017</v>
      </c>
      <c r="D6" s="25">
        <v>2018</v>
      </c>
      <c r="E6" s="25">
        <v>2019</v>
      </c>
    </row>
    <row r="7" spans="1:5" s="1" customFormat="1" ht="15">
      <c r="A7" s="76"/>
      <c r="B7" s="76"/>
      <c r="C7" s="3" t="s">
        <v>2</v>
      </c>
      <c r="D7" s="3" t="s">
        <v>3</v>
      </c>
      <c r="E7" s="3" t="s">
        <v>4</v>
      </c>
    </row>
    <row r="8" spans="1:5" s="2" customFormat="1" ht="14.25">
      <c r="A8" s="74" t="s">
        <v>5</v>
      </c>
      <c r="B8" s="74"/>
      <c r="C8" s="74"/>
      <c r="D8" s="74"/>
      <c r="E8" s="74"/>
    </row>
    <row r="9" spans="1:5" s="1" customFormat="1" ht="15" customHeight="1">
      <c r="A9" s="76" t="s">
        <v>6</v>
      </c>
      <c r="B9" s="76"/>
      <c r="C9" s="76"/>
      <c r="D9" s="76"/>
      <c r="E9" s="76"/>
    </row>
    <row r="10" spans="1:5" s="1" customFormat="1" ht="15" customHeight="1">
      <c r="A10" s="74" t="s">
        <v>5</v>
      </c>
      <c r="B10" s="74"/>
      <c r="C10" s="74"/>
      <c r="D10" s="74"/>
      <c r="E10" s="74"/>
    </row>
    <row r="11" spans="2:5" s="1" customFormat="1" ht="15">
      <c r="B11" s="9" t="s">
        <v>7</v>
      </c>
      <c r="C11" s="5">
        <v>203248</v>
      </c>
      <c r="D11" s="5">
        <v>251279</v>
      </c>
      <c r="E11" s="5">
        <v>235308</v>
      </c>
    </row>
    <row r="12" spans="1:5" s="1" customFormat="1" ht="15">
      <c r="A12" s="76"/>
      <c r="B12" s="76"/>
      <c r="C12" s="76"/>
      <c r="D12" s="76"/>
      <c r="E12" s="76"/>
    </row>
    <row r="13" spans="1:5" s="1" customFormat="1" ht="15">
      <c r="A13" s="76" t="s">
        <v>8</v>
      </c>
      <c r="B13" s="76"/>
      <c r="C13" s="76"/>
      <c r="D13" s="76"/>
      <c r="E13" s="76"/>
    </row>
    <row r="14" spans="1:5" s="21" customFormat="1" ht="8.25">
      <c r="A14" s="77"/>
      <c r="B14" s="77"/>
      <c r="C14" s="77"/>
      <c r="D14" s="77"/>
      <c r="E14" s="77"/>
    </row>
    <row r="15" spans="2:5" s="1" customFormat="1" ht="15">
      <c r="B15" s="1" t="s">
        <v>128</v>
      </c>
      <c r="C15" s="5">
        <v>0</v>
      </c>
      <c r="D15" s="5">
        <v>4000</v>
      </c>
      <c r="E15" s="5">
        <v>2000</v>
      </c>
    </row>
    <row r="16" spans="2:5" s="1" customFormat="1" ht="15">
      <c r="B16" s="1" t="s">
        <v>96</v>
      </c>
      <c r="C16" s="5">
        <v>50975</v>
      </c>
      <c r="D16" s="5">
        <v>38000</v>
      </c>
      <c r="E16" s="5">
        <v>45000</v>
      </c>
    </row>
    <row r="17" spans="2:5" s="1" customFormat="1" ht="15">
      <c r="B17" s="1" t="s">
        <v>80</v>
      </c>
      <c r="C17" s="5">
        <v>0</v>
      </c>
      <c r="D17" s="5">
        <v>0</v>
      </c>
      <c r="E17" s="5">
        <v>1500</v>
      </c>
    </row>
    <row r="18" spans="2:5" s="1" customFormat="1" ht="15">
      <c r="B18" s="1" t="s">
        <v>83</v>
      </c>
      <c r="C18" s="5">
        <v>75</v>
      </c>
      <c r="D18" s="5">
        <v>87</v>
      </c>
      <c r="E18" s="5">
        <v>200</v>
      </c>
    </row>
    <row r="19" spans="2:6" s="1" customFormat="1" ht="15">
      <c r="B19" s="1" t="s">
        <v>125</v>
      </c>
      <c r="C19" s="5">
        <v>43888</v>
      </c>
      <c r="D19" s="5">
        <v>109000</v>
      </c>
      <c r="E19" s="5">
        <v>1113000</v>
      </c>
      <c r="F19" s="1" t="s">
        <v>133</v>
      </c>
    </row>
    <row r="20" spans="2:5" s="1" customFormat="1" ht="15">
      <c r="B20" s="1" t="s">
        <v>129</v>
      </c>
      <c r="C20" s="24">
        <v>34627</v>
      </c>
      <c r="D20" s="5">
        <v>0</v>
      </c>
      <c r="E20" s="5">
        <v>0</v>
      </c>
    </row>
    <row r="21" spans="2:5" s="1" customFormat="1" ht="15">
      <c r="B21" s="1" t="s">
        <v>130</v>
      </c>
      <c r="C21" s="24"/>
      <c r="D21" s="5">
        <v>17781</v>
      </c>
      <c r="E21" s="5">
        <v>15000</v>
      </c>
    </row>
    <row r="22" spans="2:5" s="1" customFormat="1" ht="15">
      <c r="B22" s="1" t="s">
        <v>85</v>
      </c>
      <c r="C22" s="5">
        <f>SUM(C15:C21)</f>
        <v>129565</v>
      </c>
      <c r="D22" s="5">
        <f>SUM(D15:D21)</f>
        <v>168868</v>
      </c>
      <c r="E22" s="5">
        <f>SUM(E15:E21)</f>
        <v>1176700</v>
      </c>
    </row>
    <row r="23" spans="1:5" s="1" customFormat="1" ht="15">
      <c r="A23" s="76"/>
      <c r="B23" s="76"/>
      <c r="C23" s="76"/>
      <c r="D23" s="76"/>
      <c r="E23" s="76"/>
    </row>
    <row r="24" spans="1:5" s="1" customFormat="1" ht="15">
      <c r="A24" s="76" t="s">
        <v>86</v>
      </c>
      <c r="B24" s="76"/>
      <c r="C24" s="5">
        <f>SUM(C11+C22)</f>
        <v>332813</v>
      </c>
      <c r="D24" s="5">
        <f>SUM(D11+D22)</f>
        <v>420147</v>
      </c>
      <c r="E24" s="5">
        <f>SUM(E11+E22)</f>
        <v>1412008</v>
      </c>
    </row>
    <row r="25" spans="1:5" s="1" customFormat="1" ht="15">
      <c r="A25" s="76"/>
      <c r="B25" s="76"/>
      <c r="C25" s="76"/>
      <c r="D25" s="76"/>
      <c r="E25" s="76"/>
    </row>
    <row r="26" spans="1:5" s="21" customFormat="1" ht="15">
      <c r="A26" s="76" t="s">
        <v>97</v>
      </c>
      <c r="B26" s="76"/>
      <c r="C26" s="76"/>
      <c r="D26" s="76"/>
      <c r="E26" s="76"/>
    </row>
    <row r="27" spans="1:5" s="1" customFormat="1" ht="15">
      <c r="A27" s="77"/>
      <c r="B27" s="77"/>
      <c r="C27" s="77"/>
      <c r="D27" s="77"/>
      <c r="E27" s="77"/>
    </row>
    <row r="28" spans="2:6" s="1" customFormat="1" ht="15">
      <c r="B28" s="1" t="s">
        <v>34</v>
      </c>
      <c r="C28" s="5">
        <v>27727</v>
      </c>
      <c r="D28" s="5">
        <v>16597</v>
      </c>
      <c r="E28" s="5">
        <v>998000</v>
      </c>
      <c r="F28" s="1" t="s">
        <v>133</v>
      </c>
    </row>
    <row r="29" spans="2:5" s="1" customFormat="1" ht="15">
      <c r="B29" s="1" t="s">
        <v>127</v>
      </c>
      <c r="C29" s="5">
        <v>441</v>
      </c>
      <c r="D29" s="5">
        <v>1290</v>
      </c>
      <c r="E29" s="5">
        <v>2000</v>
      </c>
    </row>
    <row r="30" spans="2:5" s="1" customFormat="1" ht="15">
      <c r="B30" s="1" t="s">
        <v>87</v>
      </c>
      <c r="C30" s="5">
        <v>2600</v>
      </c>
      <c r="D30" s="5">
        <v>2200</v>
      </c>
      <c r="E30" s="5">
        <v>2400</v>
      </c>
    </row>
    <row r="31" spans="2:5" s="1" customFormat="1" ht="15">
      <c r="B31" s="1" t="s">
        <v>64</v>
      </c>
      <c r="C31" s="5">
        <v>2600</v>
      </c>
      <c r="D31" s="5">
        <v>2200</v>
      </c>
      <c r="E31" s="5">
        <v>2400</v>
      </c>
    </row>
    <row r="32" spans="2:6" s="1" customFormat="1" ht="15">
      <c r="B32" s="1" t="s">
        <v>98</v>
      </c>
      <c r="C32" s="5">
        <v>10471</v>
      </c>
      <c r="D32" s="5">
        <v>10481</v>
      </c>
      <c r="E32" s="5">
        <v>10000</v>
      </c>
      <c r="F32" s="1" t="s">
        <v>134</v>
      </c>
    </row>
    <row r="33" spans="2:5" s="1" customFormat="1" ht="15">
      <c r="B33" s="1" t="s">
        <v>77</v>
      </c>
      <c r="C33" s="5">
        <v>4768</v>
      </c>
      <c r="D33" s="5">
        <v>3392</v>
      </c>
      <c r="E33" s="5">
        <v>3500</v>
      </c>
    </row>
    <row r="34" spans="2:5" s="1" customFormat="1" ht="15">
      <c r="B34" s="1" t="s">
        <v>76</v>
      </c>
      <c r="C34" s="5">
        <v>13319</v>
      </c>
      <c r="D34" s="5">
        <v>10209</v>
      </c>
      <c r="E34" s="5">
        <v>8000</v>
      </c>
    </row>
    <row r="35" spans="2:5" s="1" customFormat="1" ht="15">
      <c r="B35" s="1" t="s">
        <v>41</v>
      </c>
      <c r="C35" s="5">
        <v>5126</v>
      </c>
      <c r="D35" s="5">
        <v>4007</v>
      </c>
      <c r="E35" s="5">
        <v>4000</v>
      </c>
    </row>
    <row r="36" spans="2:5" s="1" customFormat="1" ht="15">
      <c r="B36" s="1" t="s">
        <v>59</v>
      </c>
      <c r="C36" s="5">
        <v>2613</v>
      </c>
      <c r="D36" s="5">
        <v>2895</v>
      </c>
      <c r="E36" s="5">
        <v>4000</v>
      </c>
    </row>
    <row r="37" spans="2:5" s="1" customFormat="1" ht="15">
      <c r="B37" s="1" t="s">
        <v>99</v>
      </c>
      <c r="C37" s="5">
        <v>2333</v>
      </c>
      <c r="D37" s="5">
        <v>9135</v>
      </c>
      <c r="E37" s="5">
        <v>15000</v>
      </c>
    </row>
    <row r="38" spans="2:5" s="1" customFormat="1" ht="15">
      <c r="B38" s="1" t="s">
        <v>100</v>
      </c>
      <c r="C38" s="5">
        <v>1028</v>
      </c>
      <c r="D38" s="5">
        <v>907</v>
      </c>
      <c r="E38" s="5">
        <v>2000</v>
      </c>
    </row>
    <row r="39" spans="2:5" s="1" customFormat="1" ht="15">
      <c r="B39" s="1" t="s">
        <v>139</v>
      </c>
      <c r="C39" s="5"/>
      <c r="D39" s="5">
        <v>112776.4</v>
      </c>
      <c r="E39" s="5">
        <v>115000</v>
      </c>
    </row>
    <row r="40" spans="1:5" ht="15">
      <c r="A40" s="1"/>
      <c r="B40" s="1" t="s">
        <v>101</v>
      </c>
      <c r="C40" s="5">
        <v>6900</v>
      </c>
      <c r="D40" s="5">
        <v>7200</v>
      </c>
      <c r="E40" s="5">
        <v>7600</v>
      </c>
    </row>
    <row r="41" spans="1:5" s="1" customFormat="1" ht="15">
      <c r="A41"/>
      <c r="B41" s="1" t="s">
        <v>102</v>
      </c>
      <c r="C41" s="5">
        <v>1608</v>
      </c>
      <c r="D41" s="5">
        <v>1550</v>
      </c>
      <c r="E41" s="5">
        <v>1190</v>
      </c>
    </row>
    <row r="42" spans="1:5" s="1" customFormat="1" ht="15">
      <c r="A42" s="76"/>
      <c r="B42" s="76"/>
      <c r="C42" s="76"/>
      <c r="D42" s="76"/>
      <c r="E42" s="76"/>
    </row>
    <row r="43" spans="1:5" s="1" customFormat="1" ht="15">
      <c r="A43" s="76" t="s">
        <v>103</v>
      </c>
      <c r="B43" s="76"/>
      <c r="C43" s="5">
        <f>SUM(C28:C41)</f>
        <v>81534</v>
      </c>
      <c r="D43" s="5">
        <f>SUM(D28:D41)</f>
        <v>184839.4</v>
      </c>
      <c r="E43" s="5">
        <f>SUM(E28:E41)</f>
        <v>1175090</v>
      </c>
    </row>
    <row r="44" spans="1:5" s="1" customFormat="1" ht="15">
      <c r="A44" s="76"/>
      <c r="B44" s="76"/>
      <c r="C44" s="76"/>
      <c r="D44" s="76"/>
      <c r="E44" s="76"/>
    </row>
    <row r="45" spans="1:5" s="1" customFormat="1" ht="15">
      <c r="A45" s="76" t="s">
        <v>104</v>
      </c>
      <c r="B45" s="76"/>
      <c r="C45" s="5">
        <f>C24-C43</f>
        <v>251279</v>
      </c>
      <c r="D45" s="5">
        <f>D24-D43</f>
        <v>235307.6</v>
      </c>
      <c r="E45" s="5">
        <f>E24-E43</f>
        <v>236918</v>
      </c>
    </row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pans="1:5" ht="15">
      <c r="A76" s="1"/>
      <c r="B76" s="1"/>
      <c r="C76" s="1"/>
      <c r="D76" s="1"/>
      <c r="E76" s="1"/>
    </row>
  </sheetData>
  <sheetProtection/>
  <mergeCells count="22">
    <mergeCell ref="A5:E5"/>
    <mergeCell ref="A6:B6"/>
    <mergeCell ref="A1:E1"/>
    <mergeCell ref="A2:E2"/>
    <mergeCell ref="A3:E3"/>
    <mergeCell ref="A4:E4"/>
    <mergeCell ref="A7:B7"/>
    <mergeCell ref="A8:E8"/>
    <mergeCell ref="A9:E9"/>
    <mergeCell ref="A10:E10"/>
    <mergeCell ref="A12:E12"/>
    <mergeCell ref="A13:E13"/>
    <mergeCell ref="A45:B45"/>
    <mergeCell ref="A14:E14"/>
    <mergeCell ref="A23:E23"/>
    <mergeCell ref="A24:B24"/>
    <mergeCell ref="A25:E25"/>
    <mergeCell ref="A26:E26"/>
    <mergeCell ref="A42:E42"/>
    <mergeCell ref="A43:B43"/>
    <mergeCell ref="A44:E44"/>
    <mergeCell ref="A27:E27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G78"/>
  <sheetViews>
    <sheetView view="pageBreakPreview" zoomScaleSheetLayoutView="100" zoomScalePageLayoutView="0" workbookViewId="0" topLeftCell="A17">
      <selection activeCell="L38" sqref="L38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6" width="15.7109375" style="0" customWidth="1"/>
    <col min="7" max="7" width="9.140625" style="0" hidden="1" customWidth="1"/>
  </cols>
  <sheetData>
    <row r="1" spans="1:6" s="1" customFormat="1" ht="15" customHeight="1">
      <c r="A1" s="73" t="s">
        <v>0</v>
      </c>
      <c r="B1" s="73"/>
      <c r="C1" s="73"/>
      <c r="D1" s="73"/>
      <c r="E1" s="73"/>
      <c r="F1" s="73"/>
    </row>
    <row r="2" spans="1:6" s="1" customFormat="1" ht="15" customHeight="1">
      <c r="A2" s="73" t="s">
        <v>177</v>
      </c>
      <c r="B2" s="73"/>
      <c r="C2" s="73"/>
      <c r="D2" s="73"/>
      <c r="E2" s="73"/>
      <c r="F2" s="73"/>
    </row>
    <row r="3" spans="1:6" s="1" customFormat="1" ht="15" customHeight="1">
      <c r="A3" s="75" t="s">
        <v>95</v>
      </c>
      <c r="B3" s="75"/>
      <c r="C3" s="75"/>
      <c r="D3" s="75"/>
      <c r="E3" s="75"/>
      <c r="F3" s="75"/>
    </row>
    <row r="4" spans="1:6" s="1" customFormat="1" ht="15" customHeight="1">
      <c r="A4" s="73" t="s">
        <v>184</v>
      </c>
      <c r="B4" s="73"/>
      <c r="C4" s="73"/>
      <c r="D4" s="73"/>
      <c r="E4" s="73"/>
      <c r="F4" s="73"/>
    </row>
    <row r="5" spans="1:6" s="2" customFormat="1" ht="14.25">
      <c r="A5" s="74"/>
      <c r="B5" s="74"/>
      <c r="C5" s="74"/>
      <c r="D5" s="74"/>
      <c r="E5" s="74"/>
      <c r="F5" s="74"/>
    </row>
    <row r="6" spans="1:6" s="1" customFormat="1" ht="15">
      <c r="A6" s="36"/>
      <c r="B6" s="36"/>
      <c r="C6" s="3">
        <v>2018</v>
      </c>
      <c r="D6" s="3">
        <v>2019</v>
      </c>
      <c r="E6" s="25">
        <v>2019</v>
      </c>
      <c r="F6" s="25">
        <v>2020</v>
      </c>
    </row>
    <row r="7" spans="1:7" s="1" customFormat="1" ht="15">
      <c r="A7" s="36"/>
      <c r="B7" s="36"/>
      <c r="C7" s="3" t="s">
        <v>2</v>
      </c>
      <c r="D7" s="1" t="s">
        <v>181</v>
      </c>
      <c r="E7" s="3" t="s">
        <v>183</v>
      </c>
      <c r="F7" s="3" t="s">
        <v>4</v>
      </c>
      <c r="G7" s="43" t="s">
        <v>152</v>
      </c>
    </row>
    <row r="8" spans="1:7" s="2" customFormat="1" ht="14.25">
      <c r="A8" s="58" t="s">
        <v>5</v>
      </c>
      <c r="B8" s="58"/>
      <c r="C8" s="58"/>
      <c r="E8" s="58"/>
      <c r="F8" s="58"/>
      <c r="G8" s="44"/>
    </row>
    <row r="9" spans="2:7" s="1" customFormat="1" ht="15" customHeight="1">
      <c r="B9" s="36" t="s">
        <v>6</v>
      </c>
      <c r="C9" s="36"/>
      <c r="E9" s="36"/>
      <c r="F9" s="36"/>
      <c r="G9" s="43"/>
    </row>
    <row r="10" spans="1:7" s="1" customFormat="1" ht="15" customHeight="1">
      <c r="A10" s="58" t="s">
        <v>5</v>
      </c>
      <c r="B10" s="58"/>
      <c r="C10" s="58"/>
      <c r="E10" s="58"/>
      <c r="F10" s="58"/>
      <c r="G10" s="43"/>
    </row>
    <row r="11" spans="2:7" s="1" customFormat="1" ht="15">
      <c r="B11" s="9" t="s">
        <v>7</v>
      </c>
      <c r="C11" s="5">
        <v>381798</v>
      </c>
      <c r="D11" s="1">
        <v>38345</v>
      </c>
      <c r="E11" s="5">
        <f>C47</f>
        <v>494328</v>
      </c>
      <c r="F11" s="5">
        <f>E47</f>
        <v>491838</v>
      </c>
      <c r="G11" s="43">
        <v>221431</v>
      </c>
    </row>
    <row r="12" spans="1:7" s="1" customFormat="1" ht="15">
      <c r="A12" s="36"/>
      <c r="B12" s="36"/>
      <c r="C12" s="36"/>
      <c r="E12" s="36"/>
      <c r="F12" s="36"/>
      <c r="G12" s="43"/>
    </row>
    <row r="13" spans="2:7" s="1" customFormat="1" ht="15" customHeight="1">
      <c r="B13" s="36" t="s">
        <v>8</v>
      </c>
      <c r="C13" s="36"/>
      <c r="E13" s="36"/>
      <c r="F13" s="36"/>
      <c r="G13" s="43"/>
    </row>
    <row r="14" spans="1:7" s="21" customFormat="1" ht="8.25">
      <c r="A14" s="56"/>
      <c r="B14" s="56"/>
      <c r="C14" s="56"/>
      <c r="E14" s="56"/>
      <c r="F14" s="56"/>
      <c r="G14" s="45"/>
    </row>
    <row r="15" spans="1:7" s="21" customFormat="1" ht="15" customHeight="1">
      <c r="A15" s="56"/>
      <c r="B15" s="1" t="s">
        <v>128</v>
      </c>
      <c r="C15" s="59"/>
      <c r="E15" s="5">
        <v>2000</v>
      </c>
      <c r="G15" s="45"/>
    </row>
    <row r="16" spans="2:7" s="1" customFormat="1" ht="15" customHeight="1">
      <c r="B16" s="1" t="s">
        <v>96</v>
      </c>
      <c r="C16" s="5">
        <v>66644</v>
      </c>
      <c r="D16" s="1">
        <v>36638</v>
      </c>
      <c r="E16" s="5">
        <v>45000</v>
      </c>
      <c r="F16" s="5">
        <v>67584</v>
      </c>
      <c r="G16" s="43">
        <v>69000</v>
      </c>
    </row>
    <row r="17" spans="2:7" s="1" customFormat="1" ht="15">
      <c r="B17" s="1" t="s">
        <v>80</v>
      </c>
      <c r="C17" s="5">
        <v>493</v>
      </c>
      <c r="D17" s="1">
        <v>1617</v>
      </c>
      <c r="E17" s="5">
        <v>1500</v>
      </c>
      <c r="F17" s="5">
        <v>0</v>
      </c>
      <c r="G17" s="43"/>
    </row>
    <row r="18" spans="2:7" s="1" customFormat="1" ht="15">
      <c r="B18" s="1" t="s">
        <v>83</v>
      </c>
      <c r="C18" s="5">
        <v>330</v>
      </c>
      <c r="D18" s="1">
        <v>116</v>
      </c>
      <c r="E18" s="5">
        <v>200</v>
      </c>
      <c r="F18" s="5">
        <v>200</v>
      </c>
      <c r="G18" s="43">
        <v>200</v>
      </c>
    </row>
    <row r="19" spans="2:7" s="1" customFormat="1" ht="15">
      <c r="B19" s="1" t="s">
        <v>125</v>
      </c>
      <c r="C19" s="5">
        <v>103814</v>
      </c>
      <c r="D19" s="1">
        <v>47821</v>
      </c>
      <c r="E19" s="5">
        <v>1113000</v>
      </c>
      <c r="F19" s="5">
        <v>1200000</v>
      </c>
      <c r="G19" s="43"/>
    </row>
    <row r="20" spans="2:7" s="1" customFormat="1" ht="15">
      <c r="B20" s="43" t="s">
        <v>176</v>
      </c>
      <c r="C20" s="24">
        <v>117433</v>
      </c>
      <c r="E20" s="5">
        <v>0</v>
      </c>
      <c r="F20" s="5">
        <v>0</v>
      </c>
      <c r="G20" s="43"/>
    </row>
    <row r="21" spans="2:7" s="1" customFormat="1" ht="15">
      <c r="B21" s="43" t="s">
        <v>151</v>
      </c>
      <c r="C21" s="72">
        <v>2345</v>
      </c>
      <c r="E21" s="5">
        <v>15000</v>
      </c>
      <c r="F21" s="5">
        <v>0</v>
      </c>
      <c r="G21" s="43">
        <v>800</v>
      </c>
    </row>
    <row r="22" spans="2:7" s="1" customFormat="1" ht="15.75">
      <c r="B22" s="62" t="s">
        <v>85</v>
      </c>
      <c r="C22" s="5">
        <f>SUM(C15:C21)</f>
        <v>291059</v>
      </c>
      <c r="D22" s="1">
        <f>SUM(D16:D21)</f>
        <v>86192</v>
      </c>
      <c r="E22" s="5">
        <v>1176700</v>
      </c>
      <c r="F22" s="5">
        <f>SUM(F16:F21)</f>
        <v>1267784</v>
      </c>
      <c r="G22" s="43">
        <f>SUM(G16:G21)</f>
        <v>70000</v>
      </c>
    </row>
    <row r="23" spans="1:7" s="1" customFormat="1" ht="15">
      <c r="A23" s="36"/>
      <c r="B23" s="36"/>
      <c r="C23" s="36"/>
      <c r="E23" s="36"/>
      <c r="F23" s="36"/>
      <c r="G23" s="43"/>
    </row>
    <row r="24" spans="2:7" s="1" customFormat="1" ht="15" customHeight="1">
      <c r="B24" s="61" t="s">
        <v>86</v>
      </c>
      <c r="C24" s="5">
        <f>SUM(C11+C22)</f>
        <v>672857</v>
      </c>
      <c r="D24" s="1">
        <f>SUM(D11+D22)</f>
        <v>124537</v>
      </c>
      <c r="E24" s="5">
        <f>SUM(E11+E22)</f>
        <v>1671028</v>
      </c>
      <c r="F24" s="5">
        <f>SUM(F11+F22)</f>
        <v>1759622</v>
      </c>
      <c r="G24" s="43">
        <f>SUM(G11,G22)</f>
        <v>291431</v>
      </c>
    </row>
    <row r="25" spans="1:7" s="1" customFormat="1" ht="15">
      <c r="A25" s="36"/>
      <c r="B25" s="36"/>
      <c r="C25" s="36"/>
      <c r="E25" s="36"/>
      <c r="F25" s="36"/>
      <c r="G25" s="43"/>
    </row>
    <row r="26" spans="2:7" s="21" customFormat="1" ht="15" customHeight="1">
      <c r="B26" s="36" t="s">
        <v>97</v>
      </c>
      <c r="C26" s="36"/>
      <c r="E26" s="36"/>
      <c r="F26" s="36"/>
      <c r="G26" s="45"/>
    </row>
    <row r="27" spans="1:7" s="1" customFormat="1" ht="15">
      <c r="A27" s="56"/>
      <c r="B27" s="56"/>
      <c r="C27" s="56"/>
      <c r="E27" s="56"/>
      <c r="F27" s="56"/>
      <c r="G27" s="43"/>
    </row>
    <row r="28" spans="2:7" s="1" customFormat="1" ht="15">
      <c r="B28" s="43" t="s">
        <v>34</v>
      </c>
      <c r="C28" s="72">
        <v>117433</v>
      </c>
      <c r="D28" s="43">
        <v>181</v>
      </c>
      <c r="E28" s="5">
        <v>998000</v>
      </c>
      <c r="F28" s="5">
        <v>1200000</v>
      </c>
      <c r="G28" s="43">
        <v>0</v>
      </c>
    </row>
    <row r="29" spans="2:7" s="1" customFormat="1" ht="15">
      <c r="B29" s="43" t="s">
        <v>127</v>
      </c>
      <c r="C29" s="72"/>
      <c r="D29" s="43">
        <v>7371</v>
      </c>
      <c r="E29" s="5">
        <v>2000</v>
      </c>
      <c r="F29" s="5">
        <v>1500</v>
      </c>
      <c r="G29" s="43">
        <v>1500</v>
      </c>
    </row>
    <row r="30" spans="2:7" s="1" customFormat="1" ht="15">
      <c r="B30" s="1" t="s">
        <v>36</v>
      </c>
      <c r="C30" s="5">
        <v>4800</v>
      </c>
      <c r="D30" s="1">
        <v>3200</v>
      </c>
      <c r="E30" s="5">
        <v>4500</v>
      </c>
      <c r="F30" s="5">
        <v>3500</v>
      </c>
      <c r="G30" s="43">
        <v>3500</v>
      </c>
    </row>
    <row r="31" spans="2:7" s="1" customFormat="1" ht="15">
      <c r="B31" s="43" t="s">
        <v>98</v>
      </c>
      <c r="C31" s="72">
        <v>2197</v>
      </c>
      <c r="D31" s="43" t="s">
        <v>186</v>
      </c>
      <c r="E31" s="5">
        <v>2400</v>
      </c>
      <c r="F31" s="5">
        <v>5000</v>
      </c>
      <c r="G31" s="43">
        <v>5000</v>
      </c>
    </row>
    <row r="32" spans="2:7" s="1" customFormat="1" ht="15">
      <c r="B32" s="1" t="s">
        <v>77</v>
      </c>
      <c r="C32" s="5">
        <v>3740</v>
      </c>
      <c r="D32" s="1">
        <v>2472</v>
      </c>
      <c r="E32" s="5">
        <v>5000</v>
      </c>
      <c r="F32" s="5">
        <v>3500</v>
      </c>
      <c r="G32" s="43">
        <v>3500</v>
      </c>
    </row>
    <row r="33" spans="2:7" s="1" customFormat="1" ht="15">
      <c r="B33" s="1" t="s">
        <v>76</v>
      </c>
      <c r="C33" s="5">
        <v>9920</v>
      </c>
      <c r="D33" s="1">
        <v>13540</v>
      </c>
      <c r="E33" s="5">
        <v>13000</v>
      </c>
      <c r="F33" s="5">
        <v>13000</v>
      </c>
      <c r="G33" s="43">
        <v>13000</v>
      </c>
    </row>
    <row r="34" spans="2:7" s="1" customFormat="1" ht="15">
      <c r="B34" s="1" t="s">
        <v>41</v>
      </c>
      <c r="C34" s="5">
        <v>4180</v>
      </c>
      <c r="D34" s="1">
        <v>3315</v>
      </c>
      <c r="E34" s="5">
        <v>4000</v>
      </c>
      <c r="F34" s="5">
        <v>4000</v>
      </c>
      <c r="G34" s="43">
        <v>4000</v>
      </c>
    </row>
    <row r="35" spans="2:7" s="1" customFormat="1" ht="15">
      <c r="B35" s="1" t="s">
        <v>59</v>
      </c>
      <c r="C35" s="5">
        <v>1919</v>
      </c>
      <c r="D35" s="1">
        <v>1344</v>
      </c>
      <c r="E35" s="5">
        <v>2000</v>
      </c>
      <c r="F35" s="5">
        <v>3000</v>
      </c>
      <c r="G35" s="43">
        <v>3000</v>
      </c>
    </row>
    <row r="36" spans="2:7" s="1" customFormat="1" ht="15">
      <c r="B36" s="1" t="s">
        <v>99</v>
      </c>
      <c r="C36" s="5">
        <v>14268</v>
      </c>
      <c r="D36" s="1">
        <v>4948</v>
      </c>
      <c r="E36" s="5">
        <v>4000</v>
      </c>
      <c r="F36" s="5">
        <v>15000</v>
      </c>
      <c r="G36" s="43">
        <v>15000</v>
      </c>
    </row>
    <row r="37" spans="2:7" s="1" customFormat="1" ht="15">
      <c r="B37" s="43" t="s">
        <v>100</v>
      </c>
      <c r="C37" s="72">
        <v>1124</v>
      </c>
      <c r="D37" s="43"/>
      <c r="E37" s="5">
        <v>15000</v>
      </c>
      <c r="F37" s="5">
        <v>4000</v>
      </c>
      <c r="G37" s="43">
        <v>4000</v>
      </c>
    </row>
    <row r="38" spans="2:7" s="1" customFormat="1" ht="15">
      <c r="B38" s="1" t="s">
        <v>139</v>
      </c>
      <c r="C38" s="5"/>
      <c r="D38" s="1">
        <v>48429</v>
      </c>
      <c r="E38" s="5">
        <v>5500</v>
      </c>
      <c r="F38" s="5">
        <v>115000</v>
      </c>
      <c r="G38" s="43">
        <v>0</v>
      </c>
    </row>
    <row r="39" spans="2:7" s="1" customFormat="1" ht="15">
      <c r="B39" s="43" t="s">
        <v>149</v>
      </c>
      <c r="C39" s="72">
        <v>10475</v>
      </c>
      <c r="D39" s="43"/>
      <c r="E39" s="5">
        <v>115000</v>
      </c>
      <c r="F39" s="5">
        <v>10000</v>
      </c>
      <c r="G39" s="43">
        <v>13900</v>
      </c>
    </row>
    <row r="40" spans="1:7" ht="15">
      <c r="A40" s="1"/>
      <c r="B40" s="43" t="s">
        <v>193</v>
      </c>
      <c r="C40" s="72">
        <v>7600</v>
      </c>
      <c r="D40" s="72">
        <v>7009</v>
      </c>
      <c r="E40" s="5">
        <v>7600</v>
      </c>
      <c r="F40" s="5">
        <v>7200</v>
      </c>
      <c r="G40" s="43">
        <v>1660</v>
      </c>
    </row>
    <row r="41" spans="1:7" s="1" customFormat="1" ht="15">
      <c r="A41"/>
      <c r="B41" s="43" t="s">
        <v>102</v>
      </c>
      <c r="C41" s="72">
        <v>873</v>
      </c>
      <c r="D41" s="43">
        <v>1190</v>
      </c>
      <c r="E41" s="5">
        <v>1190</v>
      </c>
      <c r="F41" s="5">
        <v>1190</v>
      </c>
      <c r="G41" s="43">
        <v>0</v>
      </c>
    </row>
    <row r="42" spans="1:7" s="1" customFormat="1" ht="15">
      <c r="A42"/>
      <c r="B42" s="1" t="s">
        <v>150</v>
      </c>
      <c r="C42" s="5"/>
      <c r="E42" s="5"/>
      <c r="F42" s="5"/>
      <c r="G42" s="43"/>
    </row>
    <row r="43" spans="1:7" s="1" customFormat="1" ht="15">
      <c r="A43"/>
      <c r="B43" s="43" t="s">
        <v>178</v>
      </c>
      <c r="C43" s="72"/>
      <c r="D43" s="43"/>
      <c r="E43" s="72"/>
      <c r="F43" s="72">
        <v>81660</v>
      </c>
      <c r="G43" s="43"/>
    </row>
    <row r="44" spans="1:7" s="1" customFormat="1" ht="15">
      <c r="A44"/>
      <c r="C44" s="5"/>
      <c r="E44" s="5"/>
      <c r="F44" s="5"/>
      <c r="G44" s="43"/>
    </row>
    <row r="45" spans="2:7" s="1" customFormat="1" ht="15" customHeight="1">
      <c r="B45" s="61" t="s">
        <v>103</v>
      </c>
      <c r="C45" s="5">
        <f>SUM(C28:C43)</f>
        <v>178529</v>
      </c>
      <c r="D45" s="1">
        <f>SUM(D28:D44)</f>
        <v>92999</v>
      </c>
      <c r="E45" s="5">
        <f>SUM(E28:E41)</f>
        <v>1179190</v>
      </c>
      <c r="F45" s="5">
        <f>SUM(F28:F43)</f>
        <v>1467550</v>
      </c>
      <c r="G45" s="43">
        <f>SUM(G28:G43)</f>
        <v>68060</v>
      </c>
    </row>
    <row r="46" spans="1:7" s="1" customFormat="1" ht="15">
      <c r="A46" s="36"/>
      <c r="B46" s="36"/>
      <c r="C46" s="36"/>
      <c r="E46" s="36"/>
      <c r="F46" s="36"/>
      <c r="G46" s="43"/>
    </row>
    <row r="47" spans="2:7" s="1" customFormat="1" ht="15" customHeight="1">
      <c r="B47" s="61" t="s">
        <v>104</v>
      </c>
      <c r="C47" s="5">
        <f>SUM(C24-C45)</f>
        <v>494328</v>
      </c>
      <c r="D47" s="1">
        <f>D24-D45</f>
        <v>31538</v>
      </c>
      <c r="E47" s="5">
        <f>E24-E45</f>
        <v>491838</v>
      </c>
      <c r="F47" s="5">
        <f>F24-F45</f>
        <v>292072</v>
      </c>
      <c r="G47" s="43">
        <f>SUM(G24-G45)</f>
        <v>223371</v>
      </c>
    </row>
    <row r="48" s="1" customFormat="1" ht="15">
      <c r="C48" s="34"/>
    </row>
    <row r="49" s="1" customFormat="1" ht="15">
      <c r="C49" s="35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pans="1:6" ht="15">
      <c r="A78" s="1"/>
      <c r="B78" s="1"/>
      <c r="C78" s="1"/>
      <c r="D78" s="1"/>
      <c r="E78" s="1"/>
      <c r="F78" s="1"/>
    </row>
  </sheetData>
  <sheetProtection/>
  <mergeCells count="5">
    <mergeCell ref="A1:F1"/>
    <mergeCell ref="A2:F2"/>
    <mergeCell ref="A3:F3"/>
    <mergeCell ref="A4:F4"/>
    <mergeCell ref="A5:F5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E32"/>
  <sheetViews>
    <sheetView zoomScaleSheetLayoutView="100" zoomScalePageLayoutView="0" workbookViewId="0" topLeftCell="A1">
      <selection activeCell="A19" sqref="A19:E19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5" width="15.7109375" style="0" customWidth="1"/>
    <col min="6" max="6" width="13.57421875" style="0" customWidth="1"/>
  </cols>
  <sheetData>
    <row r="1" spans="1:5" s="1" customFormat="1" ht="15" customHeight="1">
      <c r="A1" s="73" t="s">
        <v>0</v>
      </c>
      <c r="B1" s="73"/>
      <c r="C1" s="73"/>
      <c r="D1" s="73"/>
      <c r="E1" s="73"/>
    </row>
    <row r="2" spans="1:5" s="1" customFormat="1" ht="15" customHeight="1">
      <c r="A2" s="73" t="s">
        <v>177</v>
      </c>
      <c r="B2" s="73"/>
      <c r="C2" s="73"/>
      <c r="D2" s="73"/>
      <c r="E2" s="73"/>
    </row>
    <row r="3" spans="1:5" s="1" customFormat="1" ht="15" customHeight="1">
      <c r="A3" s="78" t="s">
        <v>105</v>
      </c>
      <c r="B3" s="78"/>
      <c r="C3" s="78"/>
      <c r="D3" s="78"/>
      <c r="E3" s="78"/>
    </row>
    <row r="4" spans="1:5" s="1" customFormat="1" ht="15" customHeight="1">
      <c r="A4" s="73" t="s">
        <v>184</v>
      </c>
      <c r="B4" s="73"/>
      <c r="C4" s="73"/>
      <c r="D4" s="73"/>
      <c r="E4" s="73"/>
    </row>
    <row r="5" spans="1:5" s="2" customFormat="1" ht="14.25">
      <c r="A5" s="74"/>
      <c r="B5" s="74"/>
      <c r="C5" s="74"/>
      <c r="D5" s="74"/>
      <c r="E5" s="74"/>
    </row>
    <row r="6" spans="1:5" s="1" customFormat="1" ht="15">
      <c r="A6" s="76"/>
      <c r="B6" s="76"/>
      <c r="C6" s="3">
        <v>2018</v>
      </c>
      <c r="D6" s="3">
        <v>2019</v>
      </c>
      <c r="E6" s="3">
        <v>2020</v>
      </c>
    </row>
    <row r="7" spans="1:5" s="1" customFormat="1" ht="15">
      <c r="A7" s="76"/>
      <c r="B7" s="76"/>
      <c r="C7" s="3" t="s">
        <v>2</v>
      </c>
      <c r="D7" s="3" t="s">
        <v>172</v>
      </c>
      <c r="E7" s="3" t="s">
        <v>4</v>
      </c>
    </row>
    <row r="8" spans="1:5" s="2" customFormat="1" ht="14.25">
      <c r="A8" s="74" t="s">
        <v>5</v>
      </c>
      <c r="B8" s="74"/>
      <c r="C8" s="74"/>
      <c r="D8" s="74"/>
      <c r="E8" s="74"/>
    </row>
    <row r="9" spans="1:5" s="1" customFormat="1" ht="15" customHeight="1">
      <c r="A9" s="76" t="s">
        <v>6</v>
      </c>
      <c r="B9" s="76"/>
      <c r="C9" s="76"/>
      <c r="D9" s="76"/>
      <c r="E9" s="76"/>
    </row>
    <row r="10" spans="1:5" s="1" customFormat="1" ht="15" customHeight="1">
      <c r="A10" s="74" t="s">
        <v>5</v>
      </c>
      <c r="B10" s="74"/>
      <c r="C10" s="74"/>
      <c r="D10" s="74"/>
      <c r="E10" s="74"/>
    </row>
    <row r="11" spans="2:5" s="1" customFormat="1" ht="15">
      <c r="B11" s="9" t="s">
        <v>7</v>
      </c>
      <c r="C11" s="5">
        <v>22353</v>
      </c>
      <c r="D11" s="5">
        <f>C32</f>
        <v>18410</v>
      </c>
      <c r="E11" s="5">
        <f>D32</f>
        <v>19210</v>
      </c>
    </row>
    <row r="12" spans="1:5" s="1" customFormat="1" ht="15">
      <c r="A12" s="74" t="s">
        <v>5</v>
      </c>
      <c r="B12" s="74"/>
      <c r="C12" s="74"/>
      <c r="D12" s="74"/>
      <c r="E12" s="74"/>
    </row>
    <row r="13" spans="1:5" s="1" customFormat="1" ht="15">
      <c r="A13" s="76" t="s">
        <v>8</v>
      </c>
      <c r="B13" s="76"/>
      <c r="C13" s="15"/>
      <c r="D13" s="15"/>
      <c r="E13" s="15"/>
    </row>
    <row r="14" spans="1:5" s="21" customFormat="1" ht="8.25">
      <c r="A14" s="77" t="s">
        <v>5</v>
      </c>
      <c r="B14" s="77"/>
      <c r="C14" s="77"/>
      <c r="D14" s="77"/>
      <c r="E14" s="77"/>
    </row>
    <row r="15" spans="2:5" s="1" customFormat="1" ht="15">
      <c r="B15" s="1" t="s">
        <v>106</v>
      </c>
      <c r="C15" s="5"/>
      <c r="D15" s="5">
        <v>1000</v>
      </c>
      <c r="E15" s="5">
        <v>1000</v>
      </c>
    </row>
    <row r="16" spans="2:5" s="1" customFormat="1" ht="15">
      <c r="B16" s="1" t="s">
        <v>107</v>
      </c>
      <c r="C16" s="5">
        <v>2509</v>
      </c>
      <c r="D16" s="5">
        <v>2500</v>
      </c>
      <c r="E16" s="5">
        <v>3800</v>
      </c>
    </row>
    <row r="17" spans="2:5" s="1" customFormat="1" ht="15">
      <c r="B17" s="1" t="s">
        <v>135</v>
      </c>
      <c r="C17" s="5"/>
      <c r="D17" s="5">
        <v>300</v>
      </c>
      <c r="E17" s="5">
        <v>380</v>
      </c>
    </row>
    <row r="18" spans="2:5" s="1" customFormat="1" ht="15">
      <c r="B18" s="1" t="s">
        <v>136</v>
      </c>
      <c r="C18" s="5">
        <v>2750</v>
      </c>
      <c r="D18" s="5">
        <v>1000</v>
      </c>
      <c r="E18" s="5">
        <v>2000</v>
      </c>
    </row>
    <row r="19" spans="1:5" s="1" customFormat="1" ht="15">
      <c r="A19" s="74" t="s">
        <v>5</v>
      </c>
      <c r="B19" s="74"/>
      <c r="C19" s="74"/>
      <c r="D19" s="74"/>
      <c r="E19" s="74"/>
    </row>
    <row r="20" spans="2:5" s="1" customFormat="1" ht="15">
      <c r="B20" s="1" t="s">
        <v>85</v>
      </c>
      <c r="C20" s="5">
        <f>SUM(C15:C18)</f>
        <v>5259</v>
      </c>
      <c r="D20" s="5">
        <f>SUM(D15:D18)</f>
        <v>4800</v>
      </c>
      <c r="E20" s="5">
        <f>SUM(E15:E18)</f>
        <v>7180</v>
      </c>
    </row>
    <row r="21" spans="1:5" s="1" customFormat="1" ht="15">
      <c r="A21" s="74" t="s">
        <v>5</v>
      </c>
      <c r="B21" s="74"/>
      <c r="C21" s="74"/>
      <c r="D21" s="74"/>
      <c r="E21" s="74"/>
    </row>
    <row r="22" spans="1:5" s="1" customFormat="1" ht="15">
      <c r="A22" s="76" t="s">
        <v>108</v>
      </c>
      <c r="B22" s="76"/>
      <c r="C22" s="5">
        <f>SUM(C11,C20)</f>
        <v>27612</v>
      </c>
      <c r="D22" s="5">
        <f>SUM(D11+D20)</f>
        <v>23210</v>
      </c>
      <c r="E22" s="5">
        <f>SUM(E11+E20)</f>
        <v>26390</v>
      </c>
    </row>
    <row r="23" spans="1:5" s="1" customFormat="1" ht="15">
      <c r="A23" s="74" t="s">
        <v>5</v>
      </c>
      <c r="B23" s="74"/>
      <c r="C23" s="74"/>
      <c r="D23" s="74"/>
      <c r="E23" s="74"/>
    </row>
    <row r="24" spans="1:5" s="1" customFormat="1" ht="15">
      <c r="A24" s="76" t="s">
        <v>97</v>
      </c>
      <c r="B24" s="76"/>
      <c r="C24" s="15"/>
      <c r="D24" s="15"/>
      <c r="E24" s="15"/>
    </row>
    <row r="25" spans="1:5" s="21" customFormat="1" ht="8.25">
      <c r="A25" s="77" t="s">
        <v>5</v>
      </c>
      <c r="B25" s="77"/>
      <c r="C25" s="77"/>
      <c r="D25" s="77"/>
      <c r="E25" s="77"/>
    </row>
    <row r="26" spans="2:5" s="1" customFormat="1" ht="15">
      <c r="B26" s="1" t="s">
        <v>109</v>
      </c>
      <c r="C26" s="5">
        <v>3490</v>
      </c>
      <c r="D26" s="5">
        <v>3500</v>
      </c>
      <c r="E26" s="5">
        <v>3500</v>
      </c>
    </row>
    <row r="27" spans="2:5" s="1" customFormat="1" ht="15">
      <c r="B27" s="1" t="s">
        <v>110</v>
      </c>
      <c r="C27" s="5">
        <v>0</v>
      </c>
      <c r="D27" s="5">
        <v>0</v>
      </c>
      <c r="E27" s="5">
        <v>0</v>
      </c>
    </row>
    <row r="28" spans="2:5" s="1" customFormat="1" ht="15">
      <c r="B28" s="1" t="s">
        <v>111</v>
      </c>
      <c r="C28" s="5">
        <v>5712</v>
      </c>
      <c r="D28" s="5">
        <v>500</v>
      </c>
      <c r="E28" s="5">
        <v>3000</v>
      </c>
    </row>
    <row r="29" spans="1:5" s="1" customFormat="1" ht="15">
      <c r="A29" s="74" t="s">
        <v>5</v>
      </c>
      <c r="B29" s="74"/>
      <c r="C29" s="74"/>
      <c r="D29" s="74"/>
      <c r="E29" s="74"/>
    </row>
    <row r="30" spans="2:5" s="1" customFormat="1" ht="15">
      <c r="B30" s="1" t="s">
        <v>93</v>
      </c>
      <c r="C30" s="5">
        <f>SUM(C26:C28)</f>
        <v>9202</v>
      </c>
      <c r="D30" s="5">
        <f>SUM(D26:D28)</f>
        <v>4000</v>
      </c>
      <c r="E30" s="5">
        <f>SUM(E26:E28)</f>
        <v>6500</v>
      </c>
    </row>
    <row r="31" spans="1:5" s="1" customFormat="1" ht="15">
      <c r="A31" s="74" t="s">
        <v>5</v>
      </c>
      <c r="B31" s="74"/>
      <c r="C31" s="74"/>
      <c r="D31" s="74"/>
      <c r="E31" s="74"/>
    </row>
    <row r="32" spans="1:5" s="1" customFormat="1" ht="15">
      <c r="A32" s="4"/>
      <c r="B32" s="4" t="s">
        <v>94</v>
      </c>
      <c r="C32" s="5">
        <f>SUM(C22-C30)</f>
        <v>18410</v>
      </c>
      <c r="D32" s="5">
        <f>SUM(D22-D30)</f>
        <v>19210</v>
      </c>
      <c r="E32" s="5">
        <f>SUM(E22-E30)</f>
        <v>19890</v>
      </c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</sheetData>
  <sheetProtection/>
  <mergeCells count="21">
    <mergeCell ref="A8:E8"/>
    <mergeCell ref="A23:E23"/>
    <mergeCell ref="A12:E12"/>
    <mergeCell ref="A13:B13"/>
    <mergeCell ref="A25:E25"/>
    <mergeCell ref="A24:B24"/>
    <mergeCell ref="A9:E9"/>
    <mergeCell ref="A10:E10"/>
    <mergeCell ref="A31:E31"/>
    <mergeCell ref="A14:E14"/>
    <mergeCell ref="A19:E19"/>
    <mergeCell ref="A21:E21"/>
    <mergeCell ref="A22:B22"/>
    <mergeCell ref="A29:E29"/>
    <mergeCell ref="A1:E1"/>
    <mergeCell ref="A2:E2"/>
    <mergeCell ref="A3:E3"/>
    <mergeCell ref="A4:E4"/>
    <mergeCell ref="A5:E5"/>
    <mergeCell ref="A7:B7"/>
    <mergeCell ref="A6:B6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G59"/>
  <sheetViews>
    <sheetView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6" width="15.7109375" style="0" customWidth="1"/>
    <col min="7" max="7" width="16.57421875" style="30" customWidth="1"/>
  </cols>
  <sheetData>
    <row r="1" spans="1:7" s="1" customFormat="1" ht="15" customHeight="1">
      <c r="A1" s="73" t="s">
        <v>0</v>
      </c>
      <c r="B1" s="73"/>
      <c r="C1" s="73"/>
      <c r="D1" s="73"/>
      <c r="E1" s="73"/>
      <c r="F1" s="73"/>
      <c r="G1" s="3"/>
    </row>
    <row r="2" spans="1:7" s="1" customFormat="1" ht="15" customHeight="1">
      <c r="A2" s="73" t="s">
        <v>177</v>
      </c>
      <c r="B2" s="73"/>
      <c r="C2" s="73"/>
      <c r="D2" s="73"/>
      <c r="E2" s="73"/>
      <c r="F2" s="73"/>
      <c r="G2" s="3"/>
    </row>
    <row r="3" spans="1:7" s="1" customFormat="1" ht="15" customHeight="1">
      <c r="A3" s="78" t="s">
        <v>112</v>
      </c>
      <c r="B3" s="78"/>
      <c r="C3" s="78"/>
      <c r="D3" s="78"/>
      <c r="E3" s="78"/>
      <c r="F3" s="78"/>
      <c r="G3" s="3"/>
    </row>
    <row r="4" spans="1:7" s="1" customFormat="1" ht="15" customHeight="1">
      <c r="A4" s="73" t="s">
        <v>184</v>
      </c>
      <c r="B4" s="73"/>
      <c r="C4" s="73"/>
      <c r="D4" s="73"/>
      <c r="E4" s="73"/>
      <c r="F4" s="73"/>
      <c r="G4" s="3"/>
    </row>
    <row r="5" spans="1:7" s="2" customFormat="1" ht="14.25">
      <c r="A5" s="74" t="s">
        <v>186</v>
      </c>
      <c r="B5" s="74"/>
      <c r="C5" s="74"/>
      <c r="D5" s="74"/>
      <c r="E5" s="74"/>
      <c r="F5" s="74"/>
      <c r="G5" s="28"/>
    </row>
    <row r="6" spans="1:6" s="1" customFormat="1" ht="15">
      <c r="A6" s="36"/>
      <c r="B6" s="36"/>
      <c r="C6" s="3">
        <v>2018</v>
      </c>
      <c r="D6" s="3">
        <v>2019</v>
      </c>
      <c r="E6" s="3">
        <v>2019</v>
      </c>
      <c r="F6" s="3">
        <v>2020</v>
      </c>
    </row>
    <row r="7" spans="1:6" s="1" customFormat="1" ht="15">
      <c r="A7" s="36"/>
      <c r="B7" s="36"/>
      <c r="C7" s="3" t="s">
        <v>2</v>
      </c>
      <c r="D7" s="3" t="s">
        <v>185</v>
      </c>
      <c r="E7" s="3" t="s">
        <v>172</v>
      </c>
      <c r="F7" s="3" t="s">
        <v>4</v>
      </c>
    </row>
    <row r="8" spans="1:6" s="2" customFormat="1" ht="14.25">
      <c r="A8" s="58" t="s">
        <v>5</v>
      </c>
      <c r="B8" s="58"/>
      <c r="C8" s="58"/>
      <c r="D8" s="28"/>
      <c r="E8" s="58"/>
      <c r="F8" s="58"/>
    </row>
    <row r="9" spans="2:6" s="1" customFormat="1" ht="15" customHeight="1">
      <c r="B9" s="36" t="s">
        <v>6</v>
      </c>
      <c r="C9" s="36"/>
      <c r="D9" s="3"/>
      <c r="E9" s="36"/>
      <c r="F9" s="36"/>
    </row>
    <row r="10" spans="1:6" s="1" customFormat="1" ht="15" customHeight="1">
      <c r="A10" s="36" t="s">
        <v>5</v>
      </c>
      <c r="B10" s="36"/>
      <c r="C10" s="36"/>
      <c r="D10" s="3"/>
      <c r="E10" s="36"/>
      <c r="F10" s="36"/>
    </row>
    <row r="11" spans="2:6" s="1" customFormat="1" ht="15">
      <c r="B11" s="9" t="s">
        <v>7</v>
      </c>
      <c r="C11" s="5">
        <v>2479</v>
      </c>
      <c r="D11" s="60">
        <f>C30</f>
        <v>4276</v>
      </c>
      <c r="E11" s="5">
        <f>D30</f>
        <v>5366</v>
      </c>
      <c r="F11" s="5">
        <v>6867</v>
      </c>
    </row>
    <row r="12" spans="1:6" s="1" customFormat="1" ht="15">
      <c r="A12" s="36" t="s">
        <v>5</v>
      </c>
      <c r="B12" s="36"/>
      <c r="C12" s="36"/>
      <c r="D12" s="3"/>
      <c r="E12" s="36"/>
      <c r="F12" s="36"/>
    </row>
    <row r="13" spans="2:6" s="1" customFormat="1" ht="15" customHeight="1">
      <c r="B13" s="36" t="s">
        <v>8</v>
      </c>
      <c r="C13" s="36"/>
      <c r="D13" s="3"/>
      <c r="E13" s="36"/>
      <c r="F13" s="36"/>
    </row>
    <row r="14" spans="1:6" s="21" customFormat="1" ht="8.25">
      <c r="A14" s="56" t="s">
        <v>5</v>
      </c>
      <c r="B14" s="56"/>
      <c r="C14" s="56"/>
      <c r="D14" s="29"/>
      <c r="E14" s="56"/>
      <c r="F14" s="56"/>
    </row>
    <row r="15" spans="2:6" s="1" customFormat="1" ht="15">
      <c r="B15" s="1" t="s">
        <v>142</v>
      </c>
      <c r="C15" s="5">
        <v>2562</v>
      </c>
      <c r="D15" s="3">
        <v>1597</v>
      </c>
      <c r="E15" s="5">
        <v>2000</v>
      </c>
      <c r="F15" s="5">
        <v>2000</v>
      </c>
    </row>
    <row r="16" spans="2:6" s="1" customFormat="1" ht="15">
      <c r="B16" s="1" t="s">
        <v>19</v>
      </c>
      <c r="C16" s="5">
        <v>2</v>
      </c>
      <c r="D16" s="3">
        <v>1</v>
      </c>
      <c r="E16" s="5">
        <v>1</v>
      </c>
      <c r="F16" s="5">
        <v>10</v>
      </c>
    </row>
    <row r="17" spans="1:6" s="1" customFormat="1" ht="15">
      <c r="A17" s="36" t="s">
        <v>5</v>
      </c>
      <c r="B17" s="36"/>
      <c r="C17" s="36"/>
      <c r="D17" s="3"/>
      <c r="E17" s="36"/>
      <c r="F17" s="36"/>
    </row>
    <row r="18" spans="2:6" s="1" customFormat="1" ht="15.75">
      <c r="B18" s="62" t="s">
        <v>85</v>
      </c>
      <c r="C18" s="5">
        <f>SUM(C15:C16)</f>
        <v>2564</v>
      </c>
      <c r="D18" s="3">
        <f>SUM(D15:D16)</f>
        <v>1598</v>
      </c>
      <c r="E18" s="5">
        <f>SUM(E15:E16)</f>
        <v>2001</v>
      </c>
      <c r="F18" s="5">
        <f>SUM(F15:F17)</f>
        <v>2010</v>
      </c>
    </row>
    <row r="19" spans="1:6" s="1" customFormat="1" ht="15">
      <c r="A19" s="36" t="s">
        <v>5</v>
      </c>
      <c r="B19" s="36"/>
      <c r="C19" s="36"/>
      <c r="D19" s="3"/>
      <c r="E19" s="36"/>
      <c r="F19" s="36"/>
    </row>
    <row r="20" spans="2:6" s="1" customFormat="1" ht="15" customHeight="1">
      <c r="B20" s="61" t="s">
        <v>108</v>
      </c>
      <c r="C20" s="23">
        <f>SUM(C11+C18)</f>
        <v>5043</v>
      </c>
      <c r="D20" s="60">
        <v>5874</v>
      </c>
      <c r="E20" s="23">
        <f>SUM(E11+E18)</f>
        <v>7367</v>
      </c>
      <c r="F20" s="23">
        <f>SUM(F11+F18)</f>
        <v>8877</v>
      </c>
    </row>
    <row r="21" spans="1:6" s="1" customFormat="1" ht="15">
      <c r="A21" s="36" t="s">
        <v>5</v>
      </c>
      <c r="B21" s="36"/>
      <c r="C21" s="36"/>
      <c r="D21" s="3"/>
      <c r="E21" s="36"/>
      <c r="F21" s="36"/>
    </row>
    <row r="22" spans="2:6" s="1" customFormat="1" ht="15" customHeight="1">
      <c r="B22" s="61" t="s">
        <v>113</v>
      </c>
      <c r="C22" s="15"/>
      <c r="D22" s="3"/>
      <c r="E22" s="15"/>
      <c r="F22" s="15"/>
    </row>
    <row r="23" spans="1:6" s="21" customFormat="1" ht="8.25">
      <c r="A23" s="56" t="s">
        <v>5</v>
      </c>
      <c r="B23" s="56"/>
      <c r="C23" s="56"/>
      <c r="D23" s="29"/>
      <c r="E23" s="56"/>
      <c r="F23" s="56"/>
    </row>
    <row r="24" spans="3:6" s="1" customFormat="1" ht="15">
      <c r="C24" s="5"/>
      <c r="D24" s="3"/>
      <c r="E24" s="5"/>
      <c r="F24" s="5"/>
    </row>
    <row r="25" spans="2:6" s="1" customFormat="1" ht="15">
      <c r="B25" s="1" t="s">
        <v>114</v>
      </c>
      <c r="C25" s="5">
        <v>767</v>
      </c>
      <c r="D25" s="3">
        <v>508</v>
      </c>
      <c r="E25" s="5">
        <v>500</v>
      </c>
      <c r="F25" s="5">
        <v>650</v>
      </c>
    </row>
    <row r="26" spans="2:6" s="1" customFormat="1" ht="15">
      <c r="B26" s="1" t="s">
        <v>115</v>
      </c>
      <c r="C26" s="5">
        <v>0</v>
      </c>
      <c r="D26" s="3">
        <v>0</v>
      </c>
      <c r="E26" s="5">
        <v>0</v>
      </c>
      <c r="F26" s="5">
        <v>0</v>
      </c>
    </row>
    <row r="27" spans="1:6" s="1" customFormat="1" ht="15">
      <c r="A27" s="36" t="s">
        <v>5</v>
      </c>
      <c r="B27" s="36"/>
      <c r="C27" s="36"/>
      <c r="D27" s="3"/>
      <c r="E27" s="36"/>
      <c r="F27" s="36"/>
    </row>
    <row r="28" spans="2:6" s="1" customFormat="1" ht="15">
      <c r="B28" s="1" t="s">
        <v>116</v>
      </c>
      <c r="C28" s="5">
        <f>SUM(C24:C26)</f>
        <v>767</v>
      </c>
      <c r="D28" s="3">
        <f>SUM(D25:D26)</f>
        <v>508</v>
      </c>
      <c r="E28" s="5">
        <f>SUM(E24:E26)</f>
        <v>500</v>
      </c>
      <c r="F28" s="5">
        <f>SUM(F25:F26)</f>
        <v>650</v>
      </c>
    </row>
    <row r="29" spans="1:6" s="1" customFormat="1" ht="15">
      <c r="A29" s="36" t="s">
        <v>5</v>
      </c>
      <c r="B29" s="36"/>
      <c r="C29" s="36"/>
      <c r="D29" s="3"/>
      <c r="E29" s="36"/>
      <c r="F29" s="36"/>
    </row>
    <row r="30" spans="2:6" s="1" customFormat="1" ht="15" customHeight="1">
      <c r="B30" s="36" t="s">
        <v>94</v>
      </c>
      <c r="C30" s="5">
        <f>C20-C28</f>
        <v>4276</v>
      </c>
      <c r="D30" s="3">
        <f>D20-D28</f>
        <v>5366</v>
      </c>
      <c r="E30" s="5">
        <f>E20-E28</f>
        <v>6867</v>
      </c>
      <c r="F30" s="5">
        <f>F20-F28</f>
        <v>8227</v>
      </c>
    </row>
    <row r="31" s="1" customFormat="1" ht="15">
      <c r="G31" s="3"/>
    </row>
    <row r="32" s="1" customFormat="1" ht="15">
      <c r="G32" s="3"/>
    </row>
    <row r="33" s="1" customFormat="1" ht="15">
      <c r="G33" s="3"/>
    </row>
    <row r="34" s="1" customFormat="1" ht="15">
      <c r="G34" s="3"/>
    </row>
    <row r="35" s="1" customFormat="1" ht="15">
      <c r="G35" s="3"/>
    </row>
    <row r="36" s="1" customFormat="1" ht="15">
      <c r="G36" s="3"/>
    </row>
    <row r="37" s="1" customFormat="1" ht="15">
      <c r="G37" s="3"/>
    </row>
    <row r="38" s="1" customFormat="1" ht="15">
      <c r="G38" s="3"/>
    </row>
    <row r="39" s="1" customFormat="1" ht="15">
      <c r="G39" s="3"/>
    </row>
    <row r="40" s="1" customFormat="1" ht="15">
      <c r="G40" s="3"/>
    </row>
    <row r="41" s="1" customFormat="1" ht="15">
      <c r="G41" s="3"/>
    </row>
    <row r="42" s="1" customFormat="1" ht="15">
      <c r="G42" s="3"/>
    </row>
    <row r="43" s="1" customFormat="1" ht="15">
      <c r="G43" s="3"/>
    </row>
    <row r="44" s="1" customFormat="1" ht="15">
      <c r="G44" s="3"/>
    </row>
    <row r="45" s="1" customFormat="1" ht="15">
      <c r="G45" s="3"/>
    </row>
    <row r="46" s="1" customFormat="1" ht="15">
      <c r="G46" s="3"/>
    </row>
    <row r="47" s="1" customFormat="1" ht="15">
      <c r="G47" s="3"/>
    </row>
    <row r="48" s="1" customFormat="1" ht="15">
      <c r="G48" s="3"/>
    </row>
    <row r="49" s="1" customFormat="1" ht="15">
      <c r="G49" s="3"/>
    </row>
    <row r="50" s="1" customFormat="1" ht="15">
      <c r="G50" s="3"/>
    </row>
    <row r="51" s="1" customFormat="1" ht="15">
      <c r="G51" s="3"/>
    </row>
    <row r="52" s="1" customFormat="1" ht="15">
      <c r="G52" s="3"/>
    </row>
    <row r="53" s="1" customFormat="1" ht="15">
      <c r="G53" s="3"/>
    </row>
    <row r="54" s="1" customFormat="1" ht="15">
      <c r="G54" s="3"/>
    </row>
    <row r="55" s="1" customFormat="1" ht="15">
      <c r="G55" s="3"/>
    </row>
    <row r="56" s="1" customFormat="1" ht="15">
      <c r="G56" s="3"/>
    </row>
    <row r="57" s="1" customFormat="1" ht="15">
      <c r="G57" s="3"/>
    </row>
    <row r="58" s="1" customFormat="1" ht="15">
      <c r="G58" s="3"/>
    </row>
    <row r="59" s="1" customFormat="1" ht="15">
      <c r="G59" s="3"/>
    </row>
  </sheetData>
  <sheetProtection/>
  <mergeCells count="5">
    <mergeCell ref="A5:F5"/>
    <mergeCell ref="A1:F1"/>
    <mergeCell ref="A2:F2"/>
    <mergeCell ref="A3:F3"/>
    <mergeCell ref="A4:F4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scale="8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G89"/>
  <sheetViews>
    <sheetView tabSelected="1" zoomScaleSheetLayoutView="100" zoomScalePageLayoutView="0" workbookViewId="0" topLeftCell="A1">
      <selection activeCell="J19" sqref="J19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6" width="15.7109375" style="0" customWidth="1"/>
    <col min="7" max="7" width="14.00390625" style="30" customWidth="1"/>
  </cols>
  <sheetData>
    <row r="1" spans="1:7" s="1" customFormat="1" ht="15" customHeight="1">
      <c r="A1" s="73" t="s">
        <v>0</v>
      </c>
      <c r="B1" s="73"/>
      <c r="C1" s="73"/>
      <c r="D1" s="73"/>
      <c r="E1" s="73"/>
      <c r="F1" s="73"/>
      <c r="G1" s="3"/>
    </row>
    <row r="2" spans="1:7" s="1" customFormat="1" ht="15" customHeight="1">
      <c r="A2" s="73" t="s">
        <v>177</v>
      </c>
      <c r="B2" s="73"/>
      <c r="C2" s="73"/>
      <c r="D2" s="73"/>
      <c r="E2" s="73"/>
      <c r="F2" s="73"/>
      <c r="G2" s="3"/>
    </row>
    <row r="3" spans="1:7" s="1" customFormat="1" ht="15" customHeight="1">
      <c r="A3" s="78" t="s">
        <v>117</v>
      </c>
      <c r="B3" s="78"/>
      <c r="C3" s="78"/>
      <c r="D3" s="78"/>
      <c r="E3" s="78"/>
      <c r="F3" s="78"/>
      <c r="G3" s="3"/>
    </row>
    <row r="4" spans="1:7" s="1" customFormat="1" ht="15" customHeight="1">
      <c r="A4" s="73" t="s">
        <v>184</v>
      </c>
      <c r="B4" s="73"/>
      <c r="C4" s="73"/>
      <c r="D4" s="73"/>
      <c r="E4" s="73"/>
      <c r="F4" s="73"/>
      <c r="G4" s="3"/>
    </row>
    <row r="5" spans="1:7" s="2" customFormat="1" ht="14.25">
      <c r="A5" s="74"/>
      <c r="B5" s="74"/>
      <c r="C5" s="74"/>
      <c r="D5" s="74"/>
      <c r="E5" s="74"/>
      <c r="F5" s="74"/>
      <c r="G5" s="28"/>
    </row>
    <row r="6" spans="1:6" s="1" customFormat="1" ht="15">
      <c r="A6" s="36"/>
      <c r="B6" s="36"/>
      <c r="C6" s="3">
        <v>2018</v>
      </c>
      <c r="D6" s="3">
        <v>2019</v>
      </c>
      <c r="E6" s="3">
        <v>2019</v>
      </c>
      <c r="F6" s="3">
        <v>2020</v>
      </c>
    </row>
    <row r="7" spans="1:6" s="1" customFormat="1" ht="15">
      <c r="A7" s="36"/>
      <c r="B7" s="36"/>
      <c r="C7" s="3" t="s">
        <v>2</v>
      </c>
      <c r="D7" s="3" t="s">
        <v>181</v>
      </c>
      <c r="E7" s="3" t="s">
        <v>172</v>
      </c>
      <c r="F7" s="3" t="s">
        <v>4</v>
      </c>
    </row>
    <row r="8" spans="1:6" s="1" customFormat="1" ht="15">
      <c r="A8" s="36" t="s">
        <v>5</v>
      </c>
      <c r="B8" s="36"/>
      <c r="C8" s="36"/>
      <c r="D8" s="3"/>
      <c r="E8" s="36"/>
      <c r="F8" s="36"/>
    </row>
    <row r="9" spans="2:6" s="1" customFormat="1" ht="15" customHeight="1">
      <c r="B9" s="61" t="s">
        <v>6</v>
      </c>
      <c r="C9" s="36"/>
      <c r="D9" s="3"/>
      <c r="E9" s="36"/>
      <c r="F9" s="36"/>
    </row>
    <row r="10" spans="1:6" s="1" customFormat="1" ht="15" customHeight="1">
      <c r="A10" s="36" t="s">
        <v>5</v>
      </c>
      <c r="B10" s="36"/>
      <c r="C10" s="36"/>
      <c r="D10" s="3"/>
      <c r="E10" s="36"/>
      <c r="F10" s="36"/>
    </row>
    <row r="11" spans="2:6" s="1" customFormat="1" ht="31.5">
      <c r="B11" s="64" t="s">
        <v>7</v>
      </c>
      <c r="C11" s="5">
        <v>18280</v>
      </c>
      <c r="D11" s="3"/>
      <c r="E11" s="5">
        <v>18973</v>
      </c>
      <c r="F11" s="5">
        <f>E39</f>
        <v>18793</v>
      </c>
    </row>
    <row r="12" spans="1:6" s="1" customFormat="1" ht="15">
      <c r="A12" s="36" t="s">
        <v>5</v>
      </c>
      <c r="B12" s="36"/>
      <c r="C12" s="36"/>
      <c r="D12" s="3"/>
      <c r="E12" s="36"/>
      <c r="F12" s="36"/>
    </row>
    <row r="13" spans="2:6" s="1" customFormat="1" ht="15" customHeight="1">
      <c r="B13" s="61" t="s">
        <v>8</v>
      </c>
      <c r="C13" s="36"/>
      <c r="D13" s="3"/>
      <c r="E13" s="36"/>
      <c r="F13" s="36"/>
    </row>
    <row r="14" spans="1:6" s="21" customFormat="1" ht="8.25">
      <c r="A14" s="56" t="s">
        <v>5</v>
      </c>
      <c r="B14" s="56"/>
      <c r="C14" s="56"/>
      <c r="D14" s="29"/>
      <c r="E14" s="56"/>
      <c r="F14" s="56"/>
    </row>
    <row r="15" spans="2:6" s="1" customFormat="1" ht="15">
      <c r="B15" s="1" t="s">
        <v>173</v>
      </c>
      <c r="C15" s="5">
        <v>477</v>
      </c>
      <c r="D15" s="3">
        <v>0</v>
      </c>
      <c r="E15" s="5">
        <v>0</v>
      </c>
      <c r="F15" s="5">
        <v>2000</v>
      </c>
    </row>
    <row r="16" spans="2:6" s="1" customFormat="1" ht="15">
      <c r="B16" s="1" t="s">
        <v>141</v>
      </c>
      <c r="C16" s="5">
        <v>14706</v>
      </c>
      <c r="D16" s="3">
        <v>8247</v>
      </c>
      <c r="E16" s="5">
        <v>13000</v>
      </c>
      <c r="F16" s="5">
        <v>13500</v>
      </c>
    </row>
    <row r="17" spans="2:6" s="1" customFormat="1" ht="15">
      <c r="B17" s="1" t="s">
        <v>118</v>
      </c>
      <c r="C17" s="5">
        <v>19</v>
      </c>
      <c r="D17" s="3">
        <v>17</v>
      </c>
      <c r="E17" s="5">
        <v>28</v>
      </c>
      <c r="F17" s="5">
        <v>30</v>
      </c>
    </row>
    <row r="18" spans="2:6" s="1" customFormat="1" ht="15">
      <c r="B18" s="1" t="s">
        <v>140</v>
      </c>
      <c r="C18" s="5">
        <v>2770</v>
      </c>
      <c r="D18" s="3">
        <v>1280</v>
      </c>
      <c r="E18" s="5">
        <v>150</v>
      </c>
      <c r="F18" s="5">
        <v>2500</v>
      </c>
    </row>
    <row r="19" spans="2:6" s="1" customFormat="1" ht="15">
      <c r="B19" s="1" t="s">
        <v>119</v>
      </c>
      <c r="C19" s="5">
        <v>0</v>
      </c>
      <c r="D19" s="3">
        <v>2917</v>
      </c>
      <c r="E19" s="5">
        <v>200</v>
      </c>
      <c r="F19" s="5">
        <v>200</v>
      </c>
    </row>
    <row r="20" spans="2:6" s="1" customFormat="1" ht="15">
      <c r="B20" s="1" t="s">
        <v>126</v>
      </c>
      <c r="C20" s="5">
        <v>0</v>
      </c>
      <c r="D20" s="3">
        <v>350</v>
      </c>
      <c r="E20" s="5">
        <v>650</v>
      </c>
      <c r="F20" s="5">
        <v>650</v>
      </c>
    </row>
    <row r="21" spans="1:6" s="1" customFormat="1" ht="15">
      <c r="A21" s="36" t="s">
        <v>5</v>
      </c>
      <c r="B21" s="36"/>
      <c r="C21" s="36"/>
      <c r="D21" s="3">
        <v>165</v>
      </c>
      <c r="E21" s="36"/>
      <c r="F21" s="36"/>
    </row>
    <row r="22" spans="2:6" s="1" customFormat="1" ht="15.75">
      <c r="B22" s="62" t="s">
        <v>85</v>
      </c>
      <c r="C22" s="5">
        <f>SUM(C15:C20)</f>
        <v>17972</v>
      </c>
      <c r="D22" s="5">
        <f>SUM(D15:D21)</f>
        <v>12976</v>
      </c>
      <c r="E22" s="5">
        <f>SUM(E15:E20)</f>
        <v>14028</v>
      </c>
      <c r="F22" s="5">
        <f>SUM(F15:F20)</f>
        <v>18880</v>
      </c>
    </row>
    <row r="23" spans="1:6" s="1" customFormat="1" ht="15">
      <c r="A23" s="36" t="s">
        <v>5</v>
      </c>
      <c r="B23" s="36"/>
      <c r="C23" s="36"/>
      <c r="D23" s="3"/>
      <c r="E23" s="36"/>
      <c r="F23" s="36"/>
    </row>
    <row r="24" spans="2:6" s="1" customFormat="1" ht="15" customHeight="1">
      <c r="B24" s="61" t="s">
        <v>108</v>
      </c>
      <c r="C24" s="5">
        <f>SUM(C11+C22)</f>
        <v>36252</v>
      </c>
      <c r="D24" s="5">
        <f>SUM(D11+D22)</f>
        <v>12976</v>
      </c>
      <c r="E24" s="5">
        <f>SUM(E11+E22)</f>
        <v>33001</v>
      </c>
      <c r="F24" s="5">
        <f>SUM(F11+F22)</f>
        <v>37673</v>
      </c>
    </row>
    <row r="25" spans="1:6" s="1" customFormat="1" ht="15">
      <c r="A25" s="36" t="s">
        <v>5</v>
      </c>
      <c r="B25" s="36"/>
      <c r="C25" s="36"/>
      <c r="D25" s="3"/>
      <c r="E25" s="36"/>
      <c r="F25" s="36"/>
    </row>
    <row r="26" spans="2:6" s="1" customFormat="1" ht="15" customHeight="1">
      <c r="B26" s="61" t="s">
        <v>97</v>
      </c>
      <c r="C26" s="36"/>
      <c r="D26" s="3"/>
      <c r="E26" s="36"/>
      <c r="F26" s="36"/>
    </row>
    <row r="27" spans="1:6" s="21" customFormat="1" ht="8.25">
      <c r="A27" s="56" t="s">
        <v>5</v>
      </c>
      <c r="B27" s="56"/>
      <c r="C27" s="56"/>
      <c r="D27" s="29"/>
      <c r="E27" s="56"/>
      <c r="F27" s="56"/>
    </row>
    <row r="28" spans="2:6" s="1" customFormat="1" ht="15">
      <c r="B28" s="1" t="s">
        <v>77</v>
      </c>
      <c r="C28" s="5">
        <v>0</v>
      </c>
      <c r="D28" s="3">
        <v>0</v>
      </c>
      <c r="E28" s="5">
        <v>0</v>
      </c>
      <c r="F28" s="5">
        <v>304</v>
      </c>
    </row>
    <row r="29" spans="2:6" s="1" customFormat="1" ht="15">
      <c r="B29" s="1" t="s">
        <v>120</v>
      </c>
      <c r="C29" s="5">
        <v>306</v>
      </c>
      <c r="D29" s="3">
        <v>165</v>
      </c>
      <c r="E29" s="5">
        <v>250</v>
      </c>
      <c r="F29" s="5">
        <v>450</v>
      </c>
    </row>
    <row r="30" spans="2:6" s="1" customFormat="1" ht="15">
      <c r="B30" s="1" t="s">
        <v>59</v>
      </c>
      <c r="C30" s="5">
        <v>3950</v>
      </c>
      <c r="D30" s="3">
        <v>1311</v>
      </c>
      <c r="E30" s="5">
        <v>4358</v>
      </c>
      <c r="F30" s="5">
        <v>4500</v>
      </c>
    </row>
    <row r="31" spans="2:6" s="1" customFormat="1" ht="15">
      <c r="B31" s="1" t="s">
        <v>121</v>
      </c>
      <c r="C31" s="5">
        <v>1395</v>
      </c>
      <c r="D31" s="3">
        <v>1220</v>
      </c>
      <c r="E31" s="5">
        <v>1300</v>
      </c>
      <c r="F31" s="5">
        <v>1500</v>
      </c>
    </row>
    <row r="32" spans="2:6" s="1" customFormat="1" ht="15">
      <c r="B32" s="1" t="s">
        <v>122</v>
      </c>
      <c r="C32" s="5">
        <v>11386</v>
      </c>
      <c r="D32" s="3">
        <v>4140</v>
      </c>
      <c r="E32" s="5">
        <v>8000</v>
      </c>
      <c r="F32" s="5">
        <v>9500</v>
      </c>
    </row>
    <row r="33" spans="2:6" s="1" customFormat="1" ht="15">
      <c r="B33" s="1" t="s">
        <v>123</v>
      </c>
      <c r="C33" s="5">
        <v>0</v>
      </c>
      <c r="D33" s="3">
        <v>0</v>
      </c>
      <c r="E33" s="5">
        <v>0</v>
      </c>
      <c r="F33" s="5">
        <v>0</v>
      </c>
    </row>
    <row r="34" spans="2:6" s="1" customFormat="1" ht="15">
      <c r="B34" s="1" t="s">
        <v>55</v>
      </c>
      <c r="C34" s="5">
        <v>0</v>
      </c>
      <c r="D34" s="3">
        <v>0</v>
      </c>
      <c r="E34" s="5">
        <v>0</v>
      </c>
      <c r="F34" s="5">
        <v>2000</v>
      </c>
    </row>
    <row r="35" spans="2:6" s="1" customFormat="1" ht="15">
      <c r="B35" s="1" t="s">
        <v>124</v>
      </c>
      <c r="C35" s="5">
        <v>242</v>
      </c>
      <c r="D35" s="3">
        <v>36</v>
      </c>
      <c r="E35" s="5">
        <v>300</v>
      </c>
      <c r="F35" s="5">
        <v>600</v>
      </c>
    </row>
    <row r="36" spans="1:6" s="1" customFormat="1" ht="15">
      <c r="A36" s="36"/>
      <c r="B36" s="36"/>
      <c r="C36" s="36"/>
      <c r="D36" s="3"/>
      <c r="E36" s="36"/>
      <c r="F36" s="36"/>
    </row>
    <row r="37" spans="2:6" s="1" customFormat="1" ht="15.75">
      <c r="B37" s="62" t="s">
        <v>93</v>
      </c>
      <c r="C37" s="5">
        <f>SUM(C28:C36)</f>
        <v>17279</v>
      </c>
      <c r="D37" s="3">
        <f>SUM(D28:D35)</f>
        <v>6872</v>
      </c>
      <c r="E37" s="5">
        <f>SUM(E28:E35)</f>
        <v>14208</v>
      </c>
      <c r="F37" s="5">
        <f>SUM(F28:F35)</f>
        <v>18854</v>
      </c>
    </row>
    <row r="38" spans="1:6" s="1" customFormat="1" ht="15">
      <c r="A38" s="36" t="s">
        <v>5</v>
      </c>
      <c r="B38" s="36"/>
      <c r="C38" s="36"/>
      <c r="D38" s="3"/>
      <c r="E38" s="36"/>
      <c r="F38" s="36"/>
    </row>
    <row r="39" spans="2:6" s="1" customFormat="1" ht="15" customHeight="1">
      <c r="B39" s="61" t="s">
        <v>94</v>
      </c>
      <c r="C39" s="5">
        <f>C24-C37</f>
        <v>18973</v>
      </c>
      <c r="D39" s="3">
        <v>18254</v>
      </c>
      <c r="E39" s="5">
        <f>E24-E37</f>
        <v>18793</v>
      </c>
      <c r="F39" s="5">
        <f>SUM(F24-F37)</f>
        <v>18819</v>
      </c>
    </row>
    <row r="40" s="1" customFormat="1" ht="15">
      <c r="G40" s="3"/>
    </row>
    <row r="41" s="1" customFormat="1" ht="15">
      <c r="G41" s="3"/>
    </row>
    <row r="42" s="1" customFormat="1" ht="15">
      <c r="G42" s="3"/>
    </row>
    <row r="43" s="1" customFormat="1" ht="15">
      <c r="G43" s="3"/>
    </row>
    <row r="44" s="1" customFormat="1" ht="15">
      <c r="G44" s="3"/>
    </row>
    <row r="45" s="1" customFormat="1" ht="15">
      <c r="G45" s="3"/>
    </row>
    <row r="46" s="1" customFormat="1" ht="15">
      <c r="G46" s="3"/>
    </row>
    <row r="47" s="1" customFormat="1" ht="15">
      <c r="G47" s="3"/>
    </row>
    <row r="48" s="1" customFormat="1" ht="15">
      <c r="G48" s="3"/>
    </row>
    <row r="49" s="1" customFormat="1" ht="15">
      <c r="G49" s="3"/>
    </row>
    <row r="50" s="1" customFormat="1" ht="15">
      <c r="G50" s="3"/>
    </row>
    <row r="51" s="1" customFormat="1" ht="15">
      <c r="G51" s="3"/>
    </row>
    <row r="52" s="1" customFormat="1" ht="15">
      <c r="G52" s="3"/>
    </row>
    <row r="53" s="1" customFormat="1" ht="15">
      <c r="G53" s="3"/>
    </row>
    <row r="54" s="1" customFormat="1" ht="15">
      <c r="G54" s="3"/>
    </row>
    <row r="55" s="1" customFormat="1" ht="15">
      <c r="G55" s="3"/>
    </row>
    <row r="56" s="1" customFormat="1" ht="15">
      <c r="G56" s="3"/>
    </row>
    <row r="57" s="1" customFormat="1" ht="15">
      <c r="G57" s="3"/>
    </row>
    <row r="58" s="1" customFormat="1" ht="15">
      <c r="G58" s="3"/>
    </row>
    <row r="59" s="1" customFormat="1" ht="15">
      <c r="G59" s="3"/>
    </row>
    <row r="60" s="1" customFormat="1" ht="15">
      <c r="G60" s="3"/>
    </row>
    <row r="61" s="1" customFormat="1" ht="15">
      <c r="G61" s="3"/>
    </row>
    <row r="62" s="1" customFormat="1" ht="15">
      <c r="G62" s="3"/>
    </row>
    <row r="63" s="1" customFormat="1" ht="15">
      <c r="G63" s="3"/>
    </row>
    <row r="64" s="1" customFormat="1" ht="15">
      <c r="G64" s="3"/>
    </row>
    <row r="65" s="1" customFormat="1" ht="15">
      <c r="G65" s="3"/>
    </row>
    <row r="66" s="1" customFormat="1" ht="15">
      <c r="G66" s="3"/>
    </row>
    <row r="67" s="1" customFormat="1" ht="15">
      <c r="G67" s="3"/>
    </row>
    <row r="68" s="1" customFormat="1" ht="15">
      <c r="G68" s="3"/>
    </row>
    <row r="69" s="1" customFormat="1" ht="15">
      <c r="G69" s="3"/>
    </row>
    <row r="70" s="1" customFormat="1" ht="15">
      <c r="G70" s="3"/>
    </row>
    <row r="71" s="1" customFormat="1" ht="15">
      <c r="G71" s="3"/>
    </row>
    <row r="72" s="1" customFormat="1" ht="15">
      <c r="G72" s="3"/>
    </row>
    <row r="73" s="1" customFormat="1" ht="15">
      <c r="G73" s="3"/>
    </row>
    <row r="74" s="1" customFormat="1" ht="15">
      <c r="G74" s="3"/>
    </row>
    <row r="75" s="1" customFormat="1" ht="15">
      <c r="G75" s="3"/>
    </row>
    <row r="76" s="1" customFormat="1" ht="15">
      <c r="G76" s="3"/>
    </row>
    <row r="77" s="1" customFormat="1" ht="15">
      <c r="G77" s="3"/>
    </row>
    <row r="78" s="1" customFormat="1" ht="15">
      <c r="G78" s="3"/>
    </row>
    <row r="79" s="1" customFormat="1" ht="15">
      <c r="G79" s="3"/>
    </row>
    <row r="80" s="1" customFormat="1" ht="15">
      <c r="G80" s="3"/>
    </row>
    <row r="81" s="1" customFormat="1" ht="15">
      <c r="G81" s="3"/>
    </row>
    <row r="82" s="1" customFormat="1" ht="15">
      <c r="G82" s="3"/>
    </row>
    <row r="83" s="1" customFormat="1" ht="15">
      <c r="G83" s="3"/>
    </row>
    <row r="84" s="1" customFormat="1" ht="15">
      <c r="G84" s="3"/>
    </row>
    <row r="85" s="1" customFormat="1" ht="15">
      <c r="G85" s="3"/>
    </row>
    <row r="86" s="1" customFormat="1" ht="15">
      <c r="G86" s="3"/>
    </row>
    <row r="87" s="1" customFormat="1" ht="15">
      <c r="G87" s="3"/>
    </row>
    <row r="88" s="1" customFormat="1" ht="15">
      <c r="G88" s="3"/>
    </row>
    <row r="89" s="1" customFormat="1" ht="15">
      <c r="G89" s="3"/>
    </row>
  </sheetData>
  <sheetProtection/>
  <mergeCells count="5">
    <mergeCell ref="A5:F5"/>
    <mergeCell ref="A1:F1"/>
    <mergeCell ref="A2:F2"/>
    <mergeCell ref="A3:F3"/>
    <mergeCell ref="A4:F4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scale="8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6" t="s">
        <v>162</v>
      </c>
      <c r="C1" s="46"/>
      <c r="D1" s="50"/>
      <c r="E1" s="50"/>
      <c r="F1" s="50"/>
    </row>
    <row r="2" spans="2:6" ht="12.75">
      <c r="B2" s="46" t="s">
        <v>163</v>
      </c>
      <c r="C2" s="46"/>
      <c r="D2" s="50"/>
      <c r="E2" s="50"/>
      <c r="F2" s="50"/>
    </row>
    <row r="3" spans="2:6" ht="12.75">
      <c r="B3" s="47"/>
      <c r="C3" s="47"/>
      <c r="D3" s="51"/>
      <c r="E3" s="51"/>
      <c r="F3" s="51"/>
    </row>
    <row r="4" spans="2:6" ht="25.5">
      <c r="B4" s="47" t="s">
        <v>164</v>
      </c>
      <c r="C4" s="47"/>
      <c r="D4" s="51"/>
      <c r="E4" s="51"/>
      <c r="F4" s="51"/>
    </row>
    <row r="5" spans="2:6" ht="12.75">
      <c r="B5" s="47"/>
      <c r="C5" s="47"/>
      <c r="D5" s="51"/>
      <c r="E5" s="51"/>
      <c r="F5" s="51"/>
    </row>
    <row r="6" spans="2:6" ht="12.75">
      <c r="B6" s="46" t="s">
        <v>165</v>
      </c>
      <c r="C6" s="46"/>
      <c r="D6" s="50"/>
      <c r="E6" s="50" t="s">
        <v>166</v>
      </c>
      <c r="F6" s="50" t="s">
        <v>167</v>
      </c>
    </row>
    <row r="7" spans="2:6" ht="13.5" thickBot="1">
      <c r="B7" s="47"/>
      <c r="C7" s="47"/>
      <c r="D7" s="51"/>
      <c r="E7" s="51"/>
      <c r="F7" s="51"/>
    </row>
    <row r="8" spans="2:6" ht="39" thickBot="1">
      <c r="B8" s="48" t="s">
        <v>168</v>
      </c>
      <c r="C8" s="49"/>
      <c r="D8" s="52"/>
      <c r="E8" s="52">
        <v>7</v>
      </c>
      <c r="F8" s="53" t="s">
        <v>169</v>
      </c>
    </row>
    <row r="9" spans="2:6" ht="12.75">
      <c r="B9" s="47"/>
      <c r="C9" s="47"/>
      <c r="D9" s="51"/>
      <c r="E9" s="51"/>
      <c r="F9" s="51"/>
    </row>
    <row r="10" spans="2:6" ht="12.75">
      <c r="B10" s="47"/>
      <c r="C10" s="47"/>
      <c r="D10" s="51"/>
      <c r="E10" s="51"/>
      <c r="F10" s="51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Clerk</dc:creator>
  <cp:keywords/>
  <dc:description/>
  <cp:lastModifiedBy>Eckley</cp:lastModifiedBy>
  <cp:lastPrinted>2019-10-23T17:19:56Z</cp:lastPrinted>
  <dcterms:created xsi:type="dcterms:W3CDTF">2010-10-13T16:51:46Z</dcterms:created>
  <dcterms:modified xsi:type="dcterms:W3CDTF">2020-10-30T22:27:00Z</dcterms:modified>
  <cp:category/>
  <cp:version/>
  <cp:contentType/>
  <cp:contentStatus/>
</cp:coreProperties>
</file>